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D:\Upload files\"/>
    </mc:Choice>
  </mc:AlternateContent>
  <xr:revisionPtr revIDLastSave="0" documentId="13_ncr:1_{E279EFE1-5040-4566-AA3D-9FB66CAC428D}" xr6:coauthVersionLast="47" xr6:coauthVersionMax="47" xr10:uidLastSave="{00000000-0000-0000-0000-000000000000}"/>
  <bookViews>
    <workbookView xWindow="-108" yWindow="-108" windowWidth="23256" windowHeight="13176" xr2:uid="{00000000-000D-0000-FFFF-FFFF00000000}"/>
  </bookViews>
  <sheets>
    <sheet name="ANALYSIS" sheetId="5144" r:id="rId1"/>
    <sheet name="INSTRUCTIONS" sheetId="5203" r:id="rId2"/>
    <sheet name="Closing price Instructions" sheetId="5320" r:id="rId3"/>
  </sheets>
  <definedNames>
    <definedName name="Allocations">#REF!</definedName>
    <definedName name="collateData">#REF!</definedName>
    <definedName name="exportToCSV">#REF!</definedName>
    <definedName name="_xlnm.Print_Area" localSheetId="0">ANALYSIS!$A$1:$N$27</definedName>
    <definedName name="_xlnm.Print_Area" localSheetId="1">INSTRUCTIONS!$A$1:$G$19</definedName>
  </definedNames>
  <calcPr calcId="191029"/>
</workbook>
</file>

<file path=xl/calcChain.xml><?xml version="1.0" encoding="utf-8"?>
<calcChain xmlns="http://schemas.openxmlformats.org/spreadsheetml/2006/main">
  <c r="E17" i="5144" l="1"/>
  <c r="F17" i="5144" s="1"/>
  <c r="E16" i="5144" s="1"/>
  <c r="A26" i="5144"/>
  <c r="H6" i="5144"/>
  <c r="H5" i="5144"/>
  <c r="L25" i="5144" l="1"/>
  <c r="K13" i="5144" l="1"/>
  <c r="K14" i="5144"/>
  <c r="K15" i="5144"/>
  <c r="K16" i="5144"/>
  <c r="K17" i="5144"/>
  <c r="K18" i="5144"/>
  <c r="K19" i="5144"/>
  <c r="K20" i="5144"/>
  <c r="K21" i="5144"/>
  <c r="K22" i="5144"/>
  <c r="K23" i="5144"/>
  <c r="K12" i="5144"/>
  <c r="L13" i="5144" l="1"/>
  <c r="M13" i="5144" s="1"/>
  <c r="L14" i="5144"/>
  <c r="M14" i="5144" s="1"/>
  <c r="L15" i="5144"/>
  <c r="M15" i="5144" s="1"/>
  <c r="L16" i="5144"/>
  <c r="M16" i="5144" s="1"/>
  <c r="L17" i="5144"/>
  <c r="M17" i="5144" s="1"/>
  <c r="L18" i="5144"/>
  <c r="M18" i="5144" s="1"/>
  <c r="L19" i="5144"/>
  <c r="M19" i="5144" s="1"/>
  <c r="L20" i="5144"/>
  <c r="M20" i="5144" s="1"/>
  <c r="L21" i="5144"/>
  <c r="M21" i="5144" s="1"/>
  <c r="L22" i="5144"/>
  <c r="M22" i="5144" s="1"/>
  <c r="L23" i="5144"/>
  <c r="M23" i="5144" s="1"/>
  <c r="L12" i="5144"/>
  <c r="M12" i="5144" s="1"/>
  <c r="A11" i="5144" l="1"/>
  <c r="M24" i="5144"/>
  <c r="M11" i="5144"/>
  <c r="D13" i="5144"/>
  <c r="D14" i="5144"/>
  <c r="D15" i="5144"/>
  <c r="D16" i="5144"/>
  <c r="D17" i="5144"/>
  <c r="D18" i="5144"/>
  <c r="D19" i="5144"/>
  <c r="D20" i="5144"/>
  <c r="D21" i="5144"/>
  <c r="D22" i="5144"/>
  <c r="D23" i="5144"/>
  <c r="D12" i="5144"/>
  <c r="D11" i="5144"/>
  <c r="A12" i="5144"/>
  <c r="A13" i="5144" s="1"/>
  <c r="A14" i="5144" s="1"/>
  <c r="A15" i="5144" s="1"/>
  <c r="A16" i="5144" s="1"/>
  <c r="A17" i="5144" s="1"/>
  <c r="A18" i="5144" s="1"/>
  <c r="A19" i="5144" s="1"/>
  <c r="A20" i="5144" s="1"/>
  <c r="A21" i="5144" s="1"/>
  <c r="A22" i="5144" s="1"/>
  <c r="A23" i="5144" s="1"/>
  <c r="A24" i="5144" s="1"/>
  <c r="H7" i="5144" l="1"/>
  <c r="E11" i="51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Adams</author>
  </authors>
  <commentList>
    <comment ref="A3" authorId="0" shapeId="0" xr:uid="{00000000-0006-0000-0000-000001000000}">
      <text>
        <r>
          <rPr>
            <b/>
            <sz val="10"/>
            <color indexed="81"/>
            <rFont val="Tahoma"/>
            <family val="2"/>
          </rPr>
          <t>Enter the date as mm/dd/yy</t>
        </r>
        <r>
          <rPr>
            <sz val="10"/>
            <color indexed="81"/>
            <rFont val="Tahoma"/>
            <family val="2"/>
          </rPr>
          <t xml:space="preserve">
</t>
        </r>
      </text>
    </comment>
    <comment ref="C5" authorId="0" shapeId="0" xr:uid="{00000000-0006-0000-0000-000002000000}">
      <text>
        <r>
          <rPr>
            <b/>
            <sz val="9"/>
            <color indexed="81"/>
            <rFont val="Tahoma"/>
            <family val="2"/>
          </rPr>
          <t>Click on "DJI" to be taken to StockCharts where these data can be found--End of prior year and current value.</t>
        </r>
        <r>
          <rPr>
            <sz val="9"/>
            <color indexed="81"/>
            <rFont val="Tahoma"/>
            <family val="2"/>
          </rPr>
          <t xml:space="preserve">
For help, click on the link "See Closing Price Instructions.</t>
        </r>
      </text>
    </comment>
    <comment ref="G5" authorId="0" shapeId="0" xr:uid="{00000000-0006-0000-0000-000003000000}">
      <text>
        <r>
          <rPr>
            <sz val="9"/>
            <color indexed="81"/>
            <rFont val="Tahoma"/>
            <family val="2"/>
          </rPr>
          <t xml:space="preserve">The data in the three cells will be automatically updated with the historical value of the DOW, S&amp;P 500, and total bond fund while reflecting the value at the beginning of the year or 12 months ago depending on whether the "Check if year to date" box is checked or not checked.
</t>
        </r>
      </text>
    </comment>
    <comment ref="C6" authorId="0" shapeId="0" xr:uid="{00000000-0006-0000-0000-000004000000}">
      <text>
        <r>
          <rPr>
            <b/>
            <sz val="9"/>
            <color indexed="81"/>
            <rFont val="Tahoma"/>
            <family val="2"/>
          </rPr>
          <t>Click on "SPY" to be taken to StockCharts where these data can be found--End of prior year and current value.</t>
        </r>
        <r>
          <rPr>
            <sz val="9"/>
            <color indexed="81"/>
            <rFont val="Tahoma"/>
            <family val="2"/>
          </rPr>
          <t xml:space="preserve">
For help, click on the link "See Closing Price Instructions.</t>
        </r>
      </text>
    </comment>
    <comment ref="F6" authorId="0" shapeId="0" xr:uid="{00000000-0006-0000-0000-000005000000}">
      <text>
        <r>
          <rPr>
            <sz val="9"/>
            <color indexed="81"/>
            <rFont val="Tahoma"/>
            <family val="2"/>
          </rPr>
          <t xml:space="preserve">The data in the three cells will be automatically updated with the historical value of the DOW, S&amp;P 500, and total bond fund while reflecting the value at the beginning of the year or 12 months ago depending on whether the "Check if year to date" box is checked or not checked.
</t>
        </r>
      </text>
    </comment>
    <comment ref="E11" authorId="0" shapeId="0" xr:uid="{00000000-0006-0000-0000-000006000000}">
      <text>
        <r>
          <rPr>
            <b/>
            <sz val="8"/>
            <color indexed="81"/>
            <rFont val="Tahoma"/>
            <family val="2"/>
          </rPr>
          <t>The market average for this judgment is determined by using the average of the DOW and S&amp;P 500 returns.</t>
        </r>
        <r>
          <rPr>
            <sz val="8"/>
            <color indexed="81"/>
            <rFont val="Tahoma"/>
            <family val="2"/>
          </rPr>
          <t xml:space="preserve">
</t>
        </r>
      </text>
    </comment>
  </commentList>
</comments>
</file>

<file path=xl/sharedStrings.xml><?xml version="1.0" encoding="utf-8"?>
<sst xmlns="http://schemas.openxmlformats.org/spreadsheetml/2006/main" count="46" uniqueCount="44">
  <si>
    <t>SPY</t>
  </si>
  <si>
    <t>I. Gotbucks</t>
  </si>
  <si>
    <t>CURRENT PORTFOLIO REPORT -- ANNUALIZED</t>
  </si>
  <si>
    <t>Month end date from recent Broker Statement</t>
  </si>
  <si>
    <t xml:space="preserve">CAUTION:  </t>
  </si>
  <si>
    <t>ENTER NOTHING IN WHITE OR GREEN CELLS</t>
  </si>
  <si>
    <t>Percent Change</t>
  </si>
  <si>
    <t>White or Green cells</t>
  </si>
  <si>
    <t>They may contain formulas</t>
  </si>
  <si>
    <t>DOW JONES  ETF &gt;&gt;&gt;</t>
  </si>
  <si>
    <t>S&amp;P 500 ETF &gt;&gt;&gt;</t>
  </si>
  <si>
    <t>Current Close</t>
  </si>
  <si>
    <t>December 31 of previous year</t>
  </si>
  <si>
    <t>Month</t>
  </si>
  <si>
    <t>Paid In</t>
  </si>
  <si>
    <t>Withdrawal</t>
  </si>
  <si>
    <t>Balance</t>
  </si>
  <si>
    <t>Ending Balance this month</t>
  </si>
  <si>
    <t>End of prior year balance</t>
  </si>
  <si>
    <t>YTD</t>
  </si>
  <si>
    <t>This spreadsheet is not "Protected".  Formulas can be changed or deleted inadvertently.   Also there are hidden data.  If you observe strange behavior, close the spreadsheet without saving and open a new copy.</t>
  </si>
  <si>
    <t>PORTFOLIO ANNUALIZED RETURN FOR THIS PERIOD</t>
  </si>
  <si>
    <t>THE FOLLOWING DATA IS TAKEN FROM YOUR BROKER'S STATEMENT</t>
  </si>
  <si>
    <t>Enter the closing date shown on the broker statement used for this months analysis</t>
  </si>
  <si>
    <t>TO REMOVE OLD DATA:  Select data in yellow cells and press the Delete key.</t>
  </si>
  <si>
    <t>Click here to return to Analysis page</t>
  </si>
  <si>
    <t>Enter December 31,XX of the prior year being analyzed</t>
  </si>
  <si>
    <t xml:space="preserve">Enter the name of your portfolio </t>
  </si>
  <si>
    <t>Enter the balance at the end of the prior year.</t>
  </si>
  <si>
    <t>Enter the balance at the end of the current year, or the balance at the end of each month if you want to see how you're doing each month.</t>
  </si>
  <si>
    <t xml:space="preserve">Enter any amounts paid into or withdrawn from the account each month.  </t>
  </si>
  <si>
    <t>Index average</t>
  </si>
  <si>
    <r>
      <t xml:space="preserve">Enter </t>
    </r>
    <r>
      <rPr>
        <u/>
        <sz val="10"/>
        <color rgb="FFFF0000"/>
        <rFont val="Arial"/>
        <family val="2"/>
      </rPr>
      <t>nothing</t>
    </r>
    <r>
      <rPr>
        <sz val="10"/>
        <color rgb="FFFF0000"/>
        <rFont val="Arial"/>
        <family val="2"/>
      </rPr>
      <t xml:space="preserve"> in </t>
    </r>
  </si>
  <si>
    <t>DJI</t>
  </si>
  <si>
    <t xml:space="preserve">When on the StockCharts.com site, follow the two steps below.  The example shown is the closing price of 290.31 for August 31 2018.  (Notice where the two gray lines cross.  That's where the cursor is located.)  </t>
  </si>
  <si>
    <t>2.   Move the cursor over the display of values to find the period ending date.</t>
  </si>
  <si>
    <t xml:space="preserve">3.  A box will appear which contains several prices for that date.  </t>
  </si>
  <si>
    <t xml:space="preserve">      Use the Closing Price, identified as "C" in the box, on the Analysis sheet.</t>
  </si>
  <si>
    <t>1.  Click on the "Inspect" box to put a check mark in the box.</t>
  </si>
  <si>
    <t>Previous year end close</t>
  </si>
  <si>
    <t>CAUTION Enter data only in the yellow cells</t>
  </si>
  <si>
    <t xml:space="preserve">CAUTION:  It is possible to erase vital formulas.  If strange behavior or error messages are seen download a new spreadsheet. </t>
  </si>
  <si>
    <t xml:space="preserve">Click on the link to get DJIA and S&amp;P 500 value at end of the current period for Total Value.  </t>
  </si>
  <si>
    <t>version 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</si>
</sst>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F800]dddd\,\ mmmm\ dd\,\ yyyy"/>
    <numFmt numFmtId="165" formatCode="0.0%"/>
    <numFmt numFmtId="166" formatCode="0.000%"/>
    <numFmt numFmtId="167" formatCode="_(* #,##0_);_(* \(#,##0\);_(* &quot;-&quot;??_);_(@_)"/>
    <numFmt numFmtId="168" formatCode="&quot;$&quot;#,##0.00"/>
    <numFmt numFmtId="169" formatCode="0.0"/>
    <numFmt numFmtId="170" formatCode="[$-409]d\-mmm;@"/>
    <numFmt numFmtId="171" formatCode="&quot;$&quot;#,##0.0_);\(&quot;$&quot;#,##0.0\)"/>
    <numFmt numFmtId="172" formatCode="[$-409]d\-mmm\-yy;@"/>
    <numFmt numFmtId="173" formatCode="_(&quot;$&quot;* #,##0_);_(&quot;$&quot;* \(#,##0\);_(&quot;$&quot;* &quot;-&quot;??_);_(@_)"/>
    <numFmt numFmtId="174" formatCode="[$-409]mmm\-yy;@"/>
    <numFmt numFmtId="175" formatCode="0;[Red]0"/>
    <numFmt numFmtId="176" formatCode="_(* #,##0.0_);_(* \(#,##0.0\);_(* &quot;-&quot;??_);_(@_)"/>
    <numFmt numFmtId="177" formatCode="[$-409]dd\-mmm\-yy;@"/>
    <numFmt numFmtId="178" formatCode="_([$$-409]* #,##0.00_);_([$$-409]* \(#,##0.00\);_([$$-409]* &quot;-&quot;??_);_(@_)"/>
  </numFmts>
  <fonts count="70">
    <font>
      <sz val="11"/>
      <color theme="1"/>
      <name val="Calibri"/>
      <family val="2"/>
      <scheme val="minor"/>
    </font>
    <font>
      <sz val="9"/>
      <color theme="1"/>
      <name val="Calibri"/>
      <family val="2"/>
      <scheme val="minor"/>
    </font>
    <font>
      <u/>
      <sz val="11"/>
      <color theme="10"/>
      <name val="Calibri"/>
      <family val="2"/>
    </font>
    <font>
      <sz val="11"/>
      <color rgb="FF000000"/>
      <name val="Calibri"/>
      <family val="2"/>
    </font>
    <font>
      <sz val="12"/>
      <name val="宋体"/>
      <charset val="134"/>
    </font>
    <font>
      <u/>
      <sz val="11"/>
      <color theme="10"/>
      <name val="Calibri"/>
      <family val="2"/>
      <scheme val="minor"/>
    </font>
    <font>
      <sz val="11"/>
      <color theme="1"/>
      <name val="Calibri"/>
      <family val="2"/>
      <scheme val="minor"/>
    </font>
    <font>
      <sz val="10"/>
      <name val="Courier"/>
      <family val="3"/>
    </font>
    <font>
      <b/>
      <i/>
      <sz val="14"/>
      <color indexed="56"/>
      <name val="Arial Narrow"/>
      <family val="2"/>
    </font>
    <font>
      <b/>
      <sz val="14"/>
      <color indexed="56"/>
      <name val="Arial Narrow"/>
      <family val="2"/>
    </font>
    <font>
      <sz val="9"/>
      <name val="Arial Narrow"/>
      <family val="2"/>
    </font>
    <font>
      <sz val="10"/>
      <name val="Arial Narrow"/>
      <family val="2"/>
    </font>
    <font>
      <b/>
      <sz val="9"/>
      <name val="Arial Narrow"/>
      <family val="2"/>
    </font>
    <font>
      <sz val="10"/>
      <name val="Arial"/>
      <family val="2"/>
    </font>
    <font>
      <sz val="10"/>
      <color indexed="9"/>
      <name val="Arial"/>
      <family val="2"/>
    </font>
    <font>
      <sz val="10"/>
      <color indexed="10"/>
      <name val="Arial Narrow"/>
      <family val="2"/>
    </font>
    <font>
      <sz val="9"/>
      <color theme="4" tint="-0.249977111117893"/>
      <name val="Arial Narrow"/>
      <family val="2"/>
    </font>
    <font>
      <sz val="10"/>
      <color rgb="FFFF0000"/>
      <name val="Arial"/>
      <family val="2"/>
    </font>
    <font>
      <sz val="9"/>
      <color rgb="FF00B050"/>
      <name val="Arial Black"/>
      <family val="2"/>
    </font>
    <font>
      <sz val="9"/>
      <color rgb="FF333333"/>
      <name val="Arial Narrow"/>
      <family val="2"/>
    </font>
    <font>
      <sz val="10"/>
      <color rgb="FFFF0000"/>
      <name val="Arial Narrow"/>
      <family val="2"/>
    </font>
    <font>
      <sz val="9"/>
      <color indexed="56"/>
      <name val="Arial Narrow"/>
      <family val="2"/>
    </font>
    <font>
      <sz val="9"/>
      <color indexed="18"/>
      <name val="Arial Narrow"/>
      <family val="2"/>
    </font>
    <font>
      <b/>
      <sz val="10"/>
      <name val="Arial Narrow"/>
      <family val="2"/>
    </font>
    <font>
      <sz val="9"/>
      <color indexed="12"/>
      <name val="Arial Narrow"/>
      <family val="2"/>
    </font>
    <font>
      <b/>
      <sz val="9"/>
      <color rgb="FFFF0000"/>
      <name val="Arial Narrow"/>
      <family val="2"/>
    </font>
    <font>
      <b/>
      <sz val="9"/>
      <color indexed="10"/>
      <name val="Arial Narrow"/>
      <family val="2"/>
    </font>
    <font>
      <sz val="7"/>
      <color indexed="12"/>
      <name val="Arial Narrow"/>
      <family val="2"/>
    </font>
    <font>
      <sz val="9"/>
      <color indexed="10"/>
      <name val="Arial Narrow"/>
      <family val="2"/>
    </font>
    <font>
      <sz val="10"/>
      <color theme="1"/>
      <name val="Arial Narrow"/>
      <family val="2"/>
    </font>
    <font>
      <sz val="8"/>
      <name val="Arial"/>
      <family val="2"/>
    </font>
    <font>
      <sz val="8"/>
      <name val="Arial Narrow"/>
      <family val="2"/>
    </font>
    <font>
      <sz val="11"/>
      <name val="Calibri"/>
      <family val="2"/>
      <scheme val="minor"/>
    </font>
    <font>
      <sz val="8"/>
      <name val="Calibri"/>
      <family val="2"/>
      <scheme val="minor"/>
    </font>
    <font>
      <b/>
      <sz val="9"/>
      <name val="Arial"/>
      <family val="2"/>
    </font>
    <font>
      <sz val="9"/>
      <color theme="9" tint="-0.499984740745262"/>
      <name val="Arial Narrow"/>
      <family val="2"/>
    </font>
    <font>
      <b/>
      <sz val="8"/>
      <name val="Arial"/>
      <family val="2"/>
    </font>
    <font>
      <b/>
      <sz val="10"/>
      <name val="Arial"/>
      <family val="2"/>
    </font>
    <font>
      <i/>
      <sz val="10"/>
      <name val="Arial"/>
      <family val="2"/>
    </font>
    <font>
      <sz val="9"/>
      <color rgb="FFFF0000"/>
      <name val="Arial Narrow"/>
      <family val="2"/>
    </font>
    <font>
      <sz val="10"/>
      <name val="Arial Unicode MS"/>
      <family val="2"/>
    </font>
    <font>
      <sz val="10"/>
      <color theme="1"/>
      <name val="Inherit"/>
    </font>
    <font>
      <sz val="11"/>
      <color rgb="FF333333"/>
      <name val="Consolas"/>
      <family val="3"/>
    </font>
    <font>
      <sz val="9"/>
      <color theme="1" tint="0.499984740745262"/>
      <name val="Arial Narrow"/>
      <family val="2"/>
    </font>
    <font>
      <sz val="9"/>
      <color theme="0" tint="-0.34998626667073579"/>
      <name val="Arial Narrow"/>
      <family val="2"/>
    </font>
    <font>
      <sz val="10"/>
      <color theme="0" tint="-0.34998626667073579"/>
      <name val="Arial Narrow"/>
      <family val="2"/>
    </font>
    <font>
      <sz val="9"/>
      <color indexed="81"/>
      <name val="Tahoma"/>
      <family val="2"/>
    </font>
    <font>
      <b/>
      <sz val="10"/>
      <color indexed="81"/>
      <name val="Tahoma"/>
      <family val="2"/>
    </font>
    <font>
      <sz val="10"/>
      <color indexed="81"/>
      <name val="Tahoma"/>
      <family val="2"/>
    </font>
    <font>
      <sz val="8"/>
      <color indexed="53"/>
      <name val="Arial"/>
      <family val="2"/>
    </font>
    <font>
      <b/>
      <sz val="11"/>
      <name val="Arial Narrow"/>
      <family val="2"/>
    </font>
    <font>
      <b/>
      <sz val="9"/>
      <color rgb="FF002060"/>
      <name val="Arial Narrow"/>
      <family val="2"/>
    </font>
    <font>
      <sz val="11"/>
      <color theme="10"/>
      <name val="Calibri"/>
      <family val="2"/>
    </font>
    <font>
      <sz val="9"/>
      <color theme="0" tint="-4.9989318521683403E-2"/>
      <name val="Arial Narrow"/>
      <family val="2"/>
    </font>
    <font>
      <sz val="10"/>
      <color theme="0" tint="-0.249977111117893"/>
      <name val="Arial Narrow"/>
      <family val="2"/>
    </font>
    <font>
      <b/>
      <sz val="10"/>
      <color rgb="FF00B0F0"/>
      <name val="Arial"/>
      <family val="2"/>
    </font>
    <font>
      <b/>
      <sz val="8"/>
      <color indexed="81"/>
      <name val="Tahoma"/>
      <family val="2"/>
    </font>
    <font>
      <sz val="8"/>
      <color indexed="81"/>
      <name val="Tahoma"/>
      <family val="2"/>
    </font>
    <font>
      <i/>
      <sz val="10"/>
      <color rgb="FFC00000"/>
      <name val="Arial"/>
      <family val="2"/>
    </font>
    <font>
      <sz val="10"/>
      <color indexed="12"/>
      <name val="Arial"/>
      <family val="2"/>
    </font>
    <font>
      <b/>
      <i/>
      <sz val="10"/>
      <name val="Arial"/>
      <family val="2"/>
    </font>
    <font>
      <b/>
      <sz val="10"/>
      <color indexed="52"/>
      <name val="Arial"/>
      <family val="2"/>
    </font>
    <font>
      <b/>
      <sz val="10"/>
      <color indexed="9"/>
      <name val="Arial"/>
      <family val="2"/>
    </font>
    <font>
      <sz val="10"/>
      <color indexed="60"/>
      <name val="Arial"/>
      <family val="2"/>
    </font>
    <font>
      <sz val="10"/>
      <color indexed="53"/>
      <name val="Arial"/>
      <family val="2"/>
    </font>
    <font>
      <u/>
      <sz val="10"/>
      <color rgb="FFFF0000"/>
      <name val="Arial"/>
      <family val="2"/>
    </font>
    <font>
      <b/>
      <sz val="9"/>
      <color indexed="81"/>
      <name val="Tahoma"/>
      <family val="2"/>
    </font>
    <font>
      <u/>
      <sz val="12"/>
      <color theme="0"/>
      <name val="Calibri"/>
      <family val="2"/>
    </font>
    <font>
      <sz val="9"/>
      <color theme="0"/>
      <name val="Arial Narrow"/>
      <family val="2"/>
    </font>
    <font>
      <sz val="10"/>
      <color theme="0"/>
      <name val="Arial Narrow"/>
      <family val="2"/>
    </font>
  </fonts>
  <fills count="10">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indexed="53"/>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rgb="FF99FF99"/>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4" fillId="0" borderId="0">
      <alignment vertical="center"/>
    </xf>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 fillId="0" borderId="0"/>
    <xf numFmtId="0" fontId="7" fillId="0" borderId="0"/>
    <xf numFmtId="0" fontId="13" fillId="0" borderId="0"/>
  </cellStyleXfs>
  <cellXfs count="278">
    <xf numFmtId="0" fontId="0" fillId="0" borderId="0" xfId="0"/>
    <xf numFmtId="0" fontId="2" fillId="0" borderId="0" xfId="1" applyFill="1" applyBorder="1" applyAlignment="1" applyProtection="1"/>
    <xf numFmtId="0" fontId="11" fillId="0" borderId="0" xfId="8" applyFont="1"/>
    <xf numFmtId="0" fontId="11" fillId="3" borderId="0" xfId="8" applyFont="1" applyFill="1" applyProtection="1">
      <protection locked="0"/>
    </xf>
    <xf numFmtId="0" fontId="11" fillId="4" borderId="10" xfId="8" applyFont="1" applyFill="1" applyBorder="1" applyProtection="1">
      <protection locked="0"/>
    </xf>
    <xf numFmtId="0" fontId="10" fillId="4" borderId="4" xfId="8" applyFont="1" applyFill="1" applyBorder="1" applyAlignment="1">
      <alignment horizontal="center"/>
    </xf>
    <xf numFmtId="0" fontId="14" fillId="0" borderId="0" xfId="1" applyFont="1" applyFill="1" applyBorder="1" applyAlignment="1" applyProtection="1">
      <alignment horizontal="center"/>
    </xf>
    <xf numFmtId="166" fontId="11" fillId="0" borderId="0" xfId="6" applyNumberFormat="1" applyFont="1" applyProtection="1"/>
    <xf numFmtId="0" fontId="16" fillId="4" borderId="12" xfId="8" applyFont="1" applyFill="1" applyBorder="1" applyAlignment="1">
      <alignment horizontal="right"/>
    </xf>
    <xf numFmtId="0" fontId="11" fillId="0" borderId="0" xfId="8" applyFont="1" applyProtection="1">
      <protection locked="0"/>
    </xf>
    <xf numFmtId="0" fontId="17" fillId="0" borderId="1" xfId="9" applyFont="1" applyBorder="1" applyAlignment="1">
      <alignment horizontal="center"/>
    </xf>
    <xf numFmtId="0" fontId="11" fillId="0" borderId="0" xfId="8" quotePrefix="1" applyFont="1" applyProtection="1">
      <protection locked="0"/>
    </xf>
    <xf numFmtId="0" fontId="17" fillId="0" borderId="3" xfId="9" applyFont="1" applyBorder="1" applyAlignment="1">
      <alignment horizontal="center"/>
    </xf>
    <xf numFmtId="0" fontId="10" fillId="4" borderId="17" xfId="8" applyFont="1" applyFill="1" applyBorder="1" applyAlignment="1">
      <alignment horizontal="center"/>
    </xf>
    <xf numFmtId="0" fontId="10" fillId="4" borderId="18" xfId="8" applyFont="1" applyFill="1" applyBorder="1" applyAlignment="1">
      <alignment horizontal="right"/>
    </xf>
    <xf numFmtId="165" fontId="10" fillId="4" borderId="8" xfId="6" applyNumberFormat="1" applyFont="1" applyFill="1" applyBorder="1" applyProtection="1"/>
    <xf numFmtId="165" fontId="10" fillId="4" borderId="12" xfId="8" applyNumberFormat="1" applyFont="1" applyFill="1" applyBorder="1"/>
    <xf numFmtId="0" fontId="10" fillId="0" borderId="0" xfId="8" applyFont="1" applyAlignment="1">
      <alignment horizontal="center"/>
    </xf>
    <xf numFmtId="0" fontId="20" fillId="0" borderId="2" xfId="8" applyFont="1" applyBorder="1" applyAlignment="1">
      <alignment horizontal="center"/>
    </xf>
    <xf numFmtId="0" fontId="20" fillId="0" borderId="0" xfId="8" applyFont="1" applyAlignment="1">
      <alignment horizontal="center"/>
    </xf>
    <xf numFmtId="167" fontId="10" fillId="0" borderId="0" xfId="4" applyNumberFormat="1" applyFont="1" applyProtection="1"/>
    <xf numFmtId="14" fontId="10" fillId="0" borderId="0" xfId="8" applyNumberFormat="1" applyFont="1" applyProtection="1">
      <protection locked="0"/>
    </xf>
    <xf numFmtId="0" fontId="13" fillId="0" borderId="0" xfId="9"/>
    <xf numFmtId="166" fontId="13" fillId="0" borderId="0" xfId="9" applyNumberFormat="1"/>
    <xf numFmtId="0" fontId="13" fillId="0" borderId="0" xfId="9" applyAlignment="1">
      <alignment horizontal="center"/>
    </xf>
    <xf numFmtId="169" fontId="13" fillId="0" borderId="0" xfId="9" applyNumberFormat="1"/>
    <xf numFmtId="1" fontId="13" fillId="0" borderId="0" xfId="9" applyNumberFormat="1"/>
    <xf numFmtId="2" fontId="13" fillId="0" borderId="0" xfId="9" applyNumberFormat="1"/>
    <xf numFmtId="17" fontId="11" fillId="0" borderId="0" xfId="8" applyNumberFormat="1" applyFont="1"/>
    <xf numFmtId="17" fontId="10" fillId="0" borderId="0" xfId="8" applyNumberFormat="1" applyFont="1"/>
    <xf numFmtId="17" fontId="11" fillId="0" borderId="0" xfId="8" applyNumberFormat="1" applyFont="1" applyAlignment="1">
      <alignment horizontal="center"/>
    </xf>
    <xf numFmtId="170" fontId="24" fillId="0" borderId="0" xfId="8" applyNumberFormat="1" applyFont="1" applyProtection="1">
      <protection locked="0"/>
    </xf>
    <xf numFmtId="16" fontId="24" fillId="0" borderId="0" xfId="8" applyNumberFormat="1" applyFont="1" applyProtection="1">
      <protection locked="0"/>
    </xf>
    <xf numFmtId="0" fontId="24" fillId="0" borderId="0" xfId="8" applyFont="1" applyProtection="1">
      <protection locked="0"/>
    </xf>
    <xf numFmtId="0" fontId="25" fillId="0" borderId="0" xfId="8" applyFont="1" applyAlignment="1">
      <alignment horizontal="left"/>
    </xf>
    <xf numFmtId="172" fontId="13" fillId="0" borderId="0" xfId="9" applyNumberFormat="1"/>
    <xf numFmtId="1" fontId="10" fillId="0" borderId="0" xfId="8" applyNumberFormat="1" applyFont="1" applyAlignment="1" applyProtection="1">
      <alignment horizontal="left"/>
      <protection locked="0"/>
    </xf>
    <xf numFmtId="15" fontId="27" fillId="0" borderId="0" xfId="8" applyNumberFormat="1" applyFont="1" applyProtection="1">
      <protection locked="0"/>
    </xf>
    <xf numFmtId="3" fontId="29" fillId="0" borderId="0" xfId="8" applyNumberFormat="1" applyFont="1" applyAlignment="1">
      <alignment horizontal="center"/>
    </xf>
    <xf numFmtId="0" fontId="10" fillId="0" borderId="0" xfId="8" applyFont="1" applyProtection="1">
      <protection locked="0"/>
    </xf>
    <xf numFmtId="168" fontId="13" fillId="0" borderId="0" xfId="9" applyNumberFormat="1"/>
    <xf numFmtId="167" fontId="30" fillId="0" borderId="0" xfId="4" applyNumberFormat="1" applyFont="1"/>
    <xf numFmtId="0" fontId="32" fillId="0" borderId="0" xfId="1" applyFont="1" applyBorder="1" applyAlignment="1" applyProtection="1">
      <alignment horizontal="center"/>
    </xf>
    <xf numFmtId="3" fontId="13" fillId="0" borderId="0" xfId="9" applyNumberFormat="1"/>
    <xf numFmtId="175" fontId="35" fillId="0" borderId="0" xfId="8" applyNumberFormat="1" applyFont="1" applyAlignment="1" applyProtection="1">
      <alignment vertical="top" wrapText="1"/>
      <protection locked="0"/>
    </xf>
    <xf numFmtId="10" fontId="10" fillId="0" borderId="0" xfId="8" applyNumberFormat="1" applyFont="1" applyProtection="1">
      <protection locked="0"/>
    </xf>
    <xf numFmtId="167" fontId="10" fillId="0" borderId="0" xfId="5" applyNumberFormat="1" applyFont="1" applyFill="1" applyBorder="1" applyAlignment="1" applyProtection="1">
      <protection locked="0"/>
    </xf>
    <xf numFmtId="167" fontId="10" fillId="0" borderId="0" xfId="5" applyNumberFormat="1" applyFont="1" applyFill="1" applyBorder="1" applyAlignment="1" applyProtection="1">
      <alignment horizontal="center"/>
      <protection locked="0"/>
    </xf>
    <xf numFmtId="0" fontId="10" fillId="0" borderId="0" xfId="8" applyFont="1" applyAlignment="1" applyProtection="1">
      <alignment horizontal="right"/>
      <protection locked="0"/>
    </xf>
    <xf numFmtId="175" fontId="35" fillId="0" borderId="0" xfId="8" applyNumberFormat="1" applyFont="1" applyAlignment="1" applyProtection="1">
      <alignment horizontal="left" vertical="top" wrapText="1"/>
      <protection locked="0"/>
    </xf>
    <xf numFmtId="0" fontId="30" fillId="0" borderId="0" xfId="0" applyFont="1"/>
    <xf numFmtId="167" fontId="30" fillId="0" borderId="0" xfId="0" applyNumberFormat="1" applyFont="1"/>
    <xf numFmtId="5" fontId="11" fillId="0" borderId="0" xfId="8" applyNumberFormat="1" applyFont="1" applyProtection="1">
      <protection locked="0"/>
    </xf>
    <xf numFmtId="5" fontId="10" fillId="0" borderId="0" xfId="8" applyNumberFormat="1" applyFont="1" applyProtection="1">
      <protection locked="0"/>
    </xf>
    <xf numFmtId="22" fontId="39" fillId="0" borderId="0" xfId="8" applyNumberFormat="1" applyFont="1" applyProtection="1">
      <protection locked="0"/>
    </xf>
    <xf numFmtId="0" fontId="39" fillId="0" borderId="0" xfId="8" applyFont="1" applyAlignment="1" applyProtection="1">
      <alignment wrapText="1"/>
      <protection locked="0"/>
    </xf>
    <xf numFmtId="22" fontId="10" fillId="0" borderId="0" xfId="8" applyNumberFormat="1" applyFont="1" applyProtection="1">
      <protection locked="0"/>
    </xf>
    <xf numFmtId="15" fontId="24" fillId="0" borderId="0" xfId="8" applyNumberFormat="1" applyFont="1" applyProtection="1">
      <protection locked="0"/>
    </xf>
    <xf numFmtId="7" fontId="10" fillId="0" borderId="0" xfId="8" applyNumberFormat="1" applyFont="1" applyProtection="1">
      <protection locked="0"/>
    </xf>
    <xf numFmtId="7" fontId="24" fillId="0" borderId="0" xfId="8" applyNumberFormat="1" applyFont="1" applyProtection="1">
      <protection locked="0"/>
    </xf>
    <xf numFmtId="0" fontId="20" fillId="0" borderId="0" xfId="8" applyFont="1" applyAlignment="1" applyProtection="1">
      <alignment horizontal="left" vertical="center" wrapText="1"/>
      <protection locked="0"/>
    </xf>
    <xf numFmtId="164" fontId="35" fillId="0" borderId="0" xfId="8" applyNumberFormat="1" applyFont="1" applyProtection="1">
      <protection locked="0"/>
    </xf>
    <xf numFmtId="0" fontId="20" fillId="0" borderId="0" xfId="8" applyFont="1" applyAlignment="1" applyProtection="1">
      <alignment wrapText="1"/>
      <protection locked="0"/>
    </xf>
    <xf numFmtId="5" fontId="24" fillId="0" borderId="0" xfId="8" applyNumberFormat="1" applyFont="1" applyProtection="1">
      <protection locked="0"/>
    </xf>
    <xf numFmtId="2" fontId="10" fillId="0" borderId="0" xfId="6" applyNumberFormat="1" applyFont="1" applyFill="1" applyBorder="1" applyProtection="1">
      <protection locked="0"/>
    </xf>
    <xf numFmtId="0" fontId="13" fillId="0" borderId="0" xfId="0" applyFont="1"/>
    <xf numFmtId="165" fontId="10" fillId="0" borderId="0" xfId="8" applyNumberFormat="1" applyFont="1" applyProtection="1">
      <protection locked="0"/>
    </xf>
    <xf numFmtId="167" fontId="10" fillId="0" borderId="0" xfId="4" applyNumberFormat="1" applyFont="1" applyFill="1" applyBorder="1" applyAlignment="1" applyProtection="1">
      <alignment horizontal="center"/>
    </xf>
    <xf numFmtId="167" fontId="11" fillId="0" borderId="0" xfId="8" applyNumberFormat="1" applyFont="1" applyProtection="1">
      <protection locked="0"/>
    </xf>
    <xf numFmtId="165" fontId="11" fillId="0" borderId="0" xfId="8" applyNumberFormat="1" applyFont="1" applyProtection="1">
      <protection locked="0"/>
    </xf>
    <xf numFmtId="0" fontId="49" fillId="0" borderId="0" xfId="0" applyFont="1"/>
    <xf numFmtId="5" fontId="10" fillId="0" borderId="0" xfId="8" applyNumberFormat="1" applyFont="1" applyAlignment="1">
      <alignment horizontal="left"/>
    </xf>
    <xf numFmtId="0" fontId="33" fillId="0" borderId="0" xfId="1" applyFont="1" applyFill="1" applyBorder="1" applyAlignment="1" applyProtection="1"/>
    <xf numFmtId="4" fontId="42" fillId="0" borderId="0" xfId="0" applyNumberFormat="1" applyFont="1" applyAlignment="1">
      <alignment horizontal="center" vertical="center"/>
    </xf>
    <xf numFmtId="167" fontId="44" fillId="0" borderId="0" xfId="4" applyNumberFormat="1" applyFont="1" applyFill="1" applyBorder="1" applyProtection="1">
      <protection locked="0"/>
    </xf>
    <xf numFmtId="167" fontId="43" fillId="0" borderId="0" xfId="4" applyNumberFormat="1" applyFont="1" applyFill="1" applyBorder="1" applyProtection="1">
      <protection locked="0"/>
    </xf>
    <xf numFmtId="0" fontId="45" fillId="0" borderId="0" xfId="8" applyFont="1" applyProtection="1">
      <protection locked="0"/>
    </xf>
    <xf numFmtId="0" fontId="10" fillId="0" borderId="0" xfId="8" applyFont="1"/>
    <xf numFmtId="0" fontId="10" fillId="0" borderId="0" xfId="8" applyFont="1" applyAlignment="1">
      <alignment horizontal="left"/>
    </xf>
    <xf numFmtId="5" fontId="10" fillId="0" borderId="0" xfId="8" applyNumberFormat="1" applyFont="1"/>
    <xf numFmtId="171" fontId="10" fillId="0" borderId="0" xfId="8" applyNumberFormat="1" applyFont="1"/>
    <xf numFmtId="167" fontId="10" fillId="0" borderId="0" xfId="8" applyNumberFormat="1" applyFont="1" applyAlignment="1">
      <alignment horizontal="right"/>
    </xf>
    <xf numFmtId="0" fontId="26" fillId="0" borderId="0" xfId="8" applyFont="1" applyAlignment="1">
      <alignment horizontal="right"/>
    </xf>
    <xf numFmtId="0" fontId="10" fillId="0" borderId="0" xfId="8" applyFont="1" applyAlignment="1">
      <alignment horizontal="centerContinuous"/>
    </xf>
    <xf numFmtId="0" fontId="28" fillId="0" borderId="0" xfId="8" applyFont="1" applyAlignment="1">
      <alignment horizontal="right"/>
    </xf>
    <xf numFmtId="173" fontId="10" fillId="0" borderId="0" xfId="5" applyNumberFormat="1" applyFont="1" applyFill="1" applyBorder="1" applyAlignment="1" applyProtection="1">
      <protection locked="0"/>
    </xf>
    <xf numFmtId="167" fontId="10" fillId="0" borderId="0" xfId="8" applyNumberFormat="1" applyFont="1" applyAlignment="1" applyProtection="1">
      <alignment horizontal="right"/>
      <protection locked="0"/>
    </xf>
    <xf numFmtId="0" fontId="3" fillId="0" borderId="0" xfId="0" applyFont="1" applyAlignment="1">
      <alignment horizontal="center"/>
    </xf>
    <xf numFmtId="0" fontId="10" fillId="0" borderId="0" xfId="8" applyFont="1" applyAlignment="1">
      <alignment horizontal="right"/>
    </xf>
    <xf numFmtId="173" fontId="10" fillId="0" borderId="0" xfId="5" applyNumberFormat="1" applyFont="1" applyFill="1" applyBorder="1" applyAlignment="1" applyProtection="1"/>
    <xf numFmtId="0" fontId="10" fillId="0" borderId="0" xfId="8" applyFont="1" applyAlignment="1" applyProtection="1">
      <alignment horizontal="center"/>
      <protection locked="0"/>
    </xf>
    <xf numFmtId="0" fontId="31" fillId="0" borderId="0" xfId="8" applyFont="1" applyAlignment="1" applyProtection="1">
      <alignment horizontal="center"/>
      <protection locked="0"/>
    </xf>
    <xf numFmtId="174" fontId="34" fillId="0" borderId="0" xfId="0" applyNumberFormat="1" applyFont="1" applyAlignment="1">
      <alignment horizontal="center"/>
    </xf>
    <xf numFmtId="174" fontId="34" fillId="0" borderId="0" xfId="6" applyNumberFormat="1" applyFont="1" applyFill="1" applyBorder="1" applyAlignment="1" applyProtection="1">
      <alignment horizontal="center"/>
      <protection locked="0"/>
    </xf>
    <xf numFmtId="165" fontId="34" fillId="0" borderId="0" xfId="0" applyNumberFormat="1" applyFont="1" applyAlignment="1">
      <alignment horizontal="center"/>
    </xf>
    <xf numFmtId="165" fontId="29" fillId="0" borderId="0" xfId="8" applyNumberFormat="1" applyFont="1" applyAlignment="1" applyProtection="1">
      <alignment vertical="center"/>
      <protection locked="0"/>
    </xf>
    <xf numFmtId="5" fontId="11" fillId="0" borderId="0" xfId="8" applyNumberFormat="1" applyFont="1" applyAlignment="1" applyProtection="1">
      <alignment horizontal="center" vertical="center"/>
      <protection locked="0"/>
    </xf>
    <xf numFmtId="165" fontId="29" fillId="0" borderId="0" xfId="8" applyNumberFormat="1" applyFont="1" applyProtection="1">
      <protection locked="0"/>
    </xf>
    <xf numFmtId="5" fontId="11" fillId="0" borderId="0" xfId="8" applyNumberFormat="1" applyFont="1" applyAlignment="1" applyProtection="1">
      <alignment horizontal="left"/>
      <protection locked="0"/>
    </xf>
    <xf numFmtId="0" fontId="23" fillId="0" borderId="0" xfId="8" applyFont="1" applyAlignment="1">
      <alignment horizontal="center"/>
    </xf>
    <xf numFmtId="172" fontId="31" fillId="0" borderId="0" xfId="8" applyNumberFormat="1" applyFont="1" applyAlignment="1" applyProtection="1">
      <alignment horizontal="right"/>
      <protection locked="0"/>
    </xf>
    <xf numFmtId="167" fontId="40" fillId="0" borderId="0" xfId="4" applyNumberFormat="1" applyFont="1" applyFill="1" applyBorder="1"/>
    <xf numFmtId="0" fontId="41" fillId="0" borderId="0" xfId="0" applyFont="1" applyAlignment="1">
      <alignment vertical="center"/>
    </xf>
    <xf numFmtId="10" fontId="43" fillId="0" borderId="0" xfId="8" applyNumberFormat="1" applyFont="1" applyAlignment="1">
      <alignment horizontal="right"/>
    </xf>
    <xf numFmtId="169" fontId="43" fillId="0" borderId="0" xfId="8" applyNumberFormat="1" applyFont="1" applyAlignment="1" applyProtection="1">
      <alignment horizontal="right"/>
      <protection locked="0"/>
    </xf>
    <xf numFmtId="0" fontId="44" fillId="0" borderId="0" xfId="8" applyFont="1" applyAlignment="1">
      <alignment horizontal="right"/>
    </xf>
    <xf numFmtId="167" fontId="44" fillId="0" borderId="0" xfId="4" applyNumberFormat="1" applyFont="1" applyFill="1" applyBorder="1" applyAlignment="1">
      <alignment horizontal="right"/>
    </xf>
    <xf numFmtId="173" fontId="11" fillId="0" borderId="0" xfId="8" applyNumberFormat="1" applyFont="1" applyProtection="1">
      <protection locked="0"/>
    </xf>
    <xf numFmtId="165" fontId="45" fillId="0" borderId="0" xfId="6" applyNumberFormat="1" applyFont="1" applyFill="1" applyBorder="1" applyProtection="1">
      <protection locked="0"/>
    </xf>
    <xf numFmtId="167" fontId="45" fillId="0" borderId="0" xfId="8" applyNumberFormat="1" applyFont="1" applyProtection="1">
      <protection locked="0"/>
    </xf>
    <xf numFmtId="173" fontId="45" fillId="0" borderId="0" xfId="8" applyNumberFormat="1" applyFont="1" applyProtection="1">
      <protection locked="0"/>
    </xf>
    <xf numFmtId="0" fontId="23" fillId="0" borderId="0" xfId="8" applyFont="1" applyAlignment="1" applyProtection="1">
      <alignment horizontal="left"/>
      <protection locked="0"/>
    </xf>
    <xf numFmtId="3" fontId="29" fillId="0" borderId="0" xfId="8" applyNumberFormat="1" applyFont="1"/>
    <xf numFmtId="0" fontId="51" fillId="4" borderId="18" xfId="8" applyFont="1" applyFill="1" applyBorder="1" applyAlignment="1">
      <alignment horizontal="left"/>
    </xf>
    <xf numFmtId="177" fontId="15" fillId="2" borderId="8" xfId="8" applyNumberFormat="1" applyFont="1" applyFill="1" applyBorder="1" applyAlignment="1" applyProtection="1">
      <alignment horizontal="center"/>
      <protection locked="0"/>
    </xf>
    <xf numFmtId="174" fontId="10" fillId="0" borderId="0" xfId="8" applyNumberFormat="1" applyFont="1"/>
    <xf numFmtId="174" fontId="52" fillId="0" borderId="0" xfId="1" applyNumberFormat="1" applyFont="1" applyFill="1" applyBorder="1" applyAlignment="1" applyProtection="1">
      <alignment horizontal="left"/>
      <protection locked="0"/>
    </xf>
    <xf numFmtId="174" fontId="21" fillId="0" borderId="0" xfId="8" applyNumberFormat="1" applyFont="1" applyAlignment="1">
      <alignment horizontal="center"/>
    </xf>
    <xf numFmtId="15" fontId="21" fillId="0" borderId="0" xfId="8" applyNumberFormat="1" applyFont="1"/>
    <xf numFmtId="41" fontId="21" fillId="0" borderId="0" xfId="8" applyNumberFormat="1" applyFont="1"/>
    <xf numFmtId="7" fontId="22" fillId="0" borderId="0" xfId="8" applyNumberFormat="1" applyFont="1"/>
    <xf numFmtId="5" fontId="22" fillId="0" borderId="0" xfId="8" applyNumberFormat="1" applyFont="1"/>
    <xf numFmtId="168" fontId="21" fillId="0" borderId="0" xfId="8" applyNumberFormat="1" applyFont="1"/>
    <xf numFmtId="2" fontId="10" fillId="0" borderId="0" xfId="6" applyNumberFormat="1" applyFont="1" applyFill="1" applyBorder="1"/>
    <xf numFmtId="0" fontId="51" fillId="4" borderId="11" xfId="8" applyFont="1" applyFill="1" applyBorder="1" applyAlignment="1">
      <alignment horizontal="center"/>
    </xf>
    <xf numFmtId="0" fontId="51" fillId="4" borderId="11" xfId="8" applyFont="1" applyFill="1" applyBorder="1" applyAlignment="1">
      <alignment horizontal="left"/>
    </xf>
    <xf numFmtId="165" fontId="10" fillId="0" borderId="0" xfId="8" applyNumberFormat="1" applyFont="1"/>
    <xf numFmtId="4" fontId="21" fillId="0" borderId="0" xfId="8" applyNumberFormat="1" applyFont="1"/>
    <xf numFmtId="4" fontId="22" fillId="0" borderId="0" xfId="8" applyNumberFormat="1" applyFont="1"/>
    <xf numFmtId="4" fontId="10" fillId="0" borderId="0" xfId="6" applyNumberFormat="1" applyFont="1" applyFill="1" applyBorder="1"/>
    <xf numFmtId="174" fontId="21" fillId="0" borderId="9" xfId="8" applyNumberFormat="1" applyFont="1" applyBorder="1" applyAlignment="1">
      <alignment horizontal="center"/>
    </xf>
    <xf numFmtId="174" fontId="21" fillId="0" borderId="20" xfId="8" applyNumberFormat="1" applyFont="1" applyBorder="1" applyAlignment="1">
      <alignment horizontal="center"/>
    </xf>
    <xf numFmtId="174" fontId="21" fillId="0" borderId="21" xfId="8" applyNumberFormat="1" applyFont="1" applyBorder="1" applyAlignment="1">
      <alignment horizontal="center"/>
    </xf>
    <xf numFmtId="4" fontId="22" fillId="0" borderId="19" xfId="8" applyNumberFormat="1" applyFont="1" applyBorder="1"/>
    <xf numFmtId="3" fontId="21" fillId="7" borderId="9" xfId="8" applyNumberFormat="1" applyFont="1" applyFill="1" applyBorder="1"/>
    <xf numFmtId="3" fontId="21" fillId="8" borderId="20" xfId="8" applyNumberFormat="1" applyFont="1" applyFill="1" applyBorder="1"/>
    <xf numFmtId="4" fontId="21" fillId="8" borderId="14" xfId="8" applyNumberFormat="1" applyFont="1" applyFill="1" applyBorder="1" applyAlignment="1">
      <alignment horizontal="center"/>
    </xf>
    <xf numFmtId="165" fontId="10" fillId="0" borderId="0" xfId="6" applyNumberFormat="1" applyFont="1" applyFill="1" applyBorder="1" applyProtection="1"/>
    <xf numFmtId="4" fontId="21" fillId="0" borderId="0" xfId="5" applyNumberFormat="1" applyFont="1" applyFill="1" applyBorder="1"/>
    <xf numFmtId="167" fontId="10" fillId="0" borderId="0" xfId="4" applyNumberFormat="1" applyFont="1" applyBorder="1" applyProtection="1"/>
    <xf numFmtId="4" fontId="21" fillId="0" borderId="0" xfId="8" applyNumberFormat="1" applyFont="1" applyAlignment="1">
      <alignment horizontal="left"/>
    </xf>
    <xf numFmtId="176" fontId="19" fillId="0" borderId="0" xfId="4" applyNumberFormat="1" applyFont="1" applyFill="1" applyBorder="1"/>
    <xf numFmtId="176" fontId="19" fillId="0" borderId="5" xfId="4" applyNumberFormat="1" applyFont="1" applyFill="1" applyBorder="1"/>
    <xf numFmtId="178" fontId="11" fillId="0" borderId="0" xfId="8" applyNumberFormat="1" applyFont="1"/>
    <xf numFmtId="178" fontId="13" fillId="0" borderId="0" xfId="9" applyNumberFormat="1"/>
    <xf numFmtId="43" fontId="11" fillId="0" borderId="0" xfId="8" applyNumberFormat="1" applyFont="1"/>
    <xf numFmtId="43" fontId="13" fillId="0" borderId="0" xfId="9" applyNumberFormat="1"/>
    <xf numFmtId="40" fontId="13" fillId="0" borderId="0" xfId="9" applyNumberFormat="1"/>
    <xf numFmtId="174" fontId="53" fillId="0" borderId="0" xfId="8" applyNumberFormat="1" applyFont="1" applyAlignment="1">
      <alignment horizontal="center"/>
    </xf>
    <xf numFmtId="177" fontId="54" fillId="7" borderId="0" xfId="8" applyNumberFormat="1" applyFont="1" applyFill="1" applyProtection="1">
      <protection locked="0"/>
    </xf>
    <xf numFmtId="167" fontId="12" fillId="8" borderId="12" xfId="8" applyNumberFormat="1" applyFont="1" applyFill="1" applyBorder="1" applyAlignment="1">
      <alignment horizontal="right"/>
    </xf>
    <xf numFmtId="167" fontId="12" fillId="8" borderId="7" xfId="8" applyNumberFormat="1" applyFont="1" applyFill="1" applyBorder="1" applyAlignment="1">
      <alignment horizontal="right"/>
    </xf>
    <xf numFmtId="172" fontId="39" fillId="6" borderId="0" xfId="8" applyNumberFormat="1" applyFont="1" applyFill="1" applyAlignment="1" applyProtection="1">
      <alignment horizontal="center"/>
      <protection locked="0"/>
    </xf>
    <xf numFmtId="0" fontId="59" fillId="0" borderId="0" xfId="1" applyFont="1" applyFill="1" applyBorder="1" applyAlignment="1" applyProtection="1">
      <alignment horizontal="center" vertical="center"/>
    </xf>
    <xf numFmtId="0" fontId="37" fillId="0" borderId="0" xfId="0" applyFont="1"/>
    <xf numFmtId="43" fontId="13" fillId="0" borderId="0" xfId="4" applyFont="1" applyFill="1" applyBorder="1" applyAlignment="1" applyProtection="1">
      <alignment horizontal="center"/>
    </xf>
    <xf numFmtId="0" fontId="13" fillId="0" borderId="0" xfId="0" applyFont="1" applyAlignment="1">
      <alignment horizontal="center"/>
    </xf>
    <xf numFmtId="0" fontId="13" fillId="0" borderId="0" xfId="0" applyFont="1" applyAlignment="1">
      <alignment horizontal="left" wrapText="1"/>
    </xf>
    <xf numFmtId="0" fontId="0" fillId="0" borderId="0" xfId="0" applyAlignment="1">
      <alignment wrapText="1"/>
    </xf>
    <xf numFmtId="167" fontId="13" fillId="0" borderId="0" xfId="0" applyNumberFormat="1" applyFont="1" applyAlignment="1">
      <alignment horizontal="right"/>
    </xf>
    <xf numFmtId="167" fontId="13" fillId="0" borderId="0" xfId="4" applyNumberFormat="1" applyFont="1" applyFill="1" applyBorder="1"/>
    <xf numFmtId="0" fontId="61" fillId="0" borderId="0" xfId="0" applyFont="1"/>
    <xf numFmtId="165" fontId="13" fillId="0" borderId="0" xfId="6" applyNumberFormat="1" applyFont="1" applyFill="1" applyBorder="1"/>
    <xf numFmtId="167" fontId="13" fillId="0" borderId="0" xfId="4" applyNumberFormat="1" applyFont="1" applyFill="1" applyBorder="1" applyProtection="1"/>
    <xf numFmtId="10" fontId="13" fillId="0" borderId="0" xfId="0" applyNumberFormat="1" applyFont="1"/>
    <xf numFmtId="10" fontId="37" fillId="0" borderId="0" xfId="6" applyNumberFormat="1" applyFont="1" applyFill="1" applyBorder="1"/>
    <xf numFmtId="0" fontId="2" fillId="0" borderId="0" xfId="1" applyAlignment="1" applyProtection="1"/>
    <xf numFmtId="0" fontId="0" fillId="0" borderId="0" xfId="0" applyAlignment="1">
      <alignment horizontal="right"/>
    </xf>
    <xf numFmtId="165" fontId="0" fillId="0" borderId="0" xfId="6" applyNumberFormat="1" applyFont="1" applyFill="1" applyBorder="1" applyAlignment="1">
      <alignment horizontal="center"/>
    </xf>
    <xf numFmtId="0" fontId="59" fillId="0" borderId="0" xfId="1" applyFont="1" applyFill="1" applyBorder="1" applyAlignment="1" applyProtection="1"/>
    <xf numFmtId="167" fontId="59" fillId="0" borderId="0" xfId="1" applyNumberFormat="1" applyFont="1" applyFill="1" applyBorder="1" applyAlignment="1" applyProtection="1">
      <protection locked="0"/>
    </xf>
    <xf numFmtId="0" fontId="13" fillId="0" borderId="0" xfId="0" applyFont="1" applyAlignment="1">
      <alignment horizontal="right" vertical="top" wrapText="1"/>
    </xf>
    <xf numFmtId="1" fontId="13" fillId="0" borderId="0" xfId="0" applyNumberFormat="1" applyFont="1" applyAlignment="1">
      <alignment horizontal="center"/>
    </xf>
    <xf numFmtId="43" fontId="13" fillId="0" borderId="0" xfId="4" applyFont="1" applyFill="1" applyBorder="1" applyProtection="1"/>
    <xf numFmtId="0" fontId="64" fillId="0" borderId="0" xfId="0" applyFont="1"/>
    <xf numFmtId="0" fontId="38" fillId="0" borderId="0" xfId="0" applyFont="1" applyAlignment="1">
      <alignment vertical="top" wrapText="1"/>
    </xf>
    <xf numFmtId="0" fontId="2" fillId="0" borderId="0" xfId="1" applyAlignment="1" applyProtection="1">
      <alignment horizontal="center"/>
    </xf>
    <xf numFmtId="0" fontId="63" fillId="0" borderId="0" xfId="0" applyFont="1" applyAlignment="1">
      <alignment wrapText="1"/>
    </xf>
    <xf numFmtId="0" fontId="38" fillId="5" borderId="0" xfId="0" applyFont="1" applyFill="1"/>
    <xf numFmtId="0" fontId="38" fillId="0" borderId="0" xfId="0" applyFont="1"/>
    <xf numFmtId="165" fontId="12" fillId="0" borderId="0" xfId="6" applyNumberFormat="1" applyFont="1" applyFill="1" applyBorder="1" applyProtection="1"/>
    <xf numFmtId="165" fontId="12" fillId="0" borderId="0" xfId="8" applyNumberFormat="1" applyFont="1"/>
    <xf numFmtId="40" fontId="22" fillId="0" borderId="0" xfId="8" applyNumberFormat="1" applyFont="1"/>
    <xf numFmtId="40" fontId="22" fillId="0" borderId="0" xfId="8" applyNumberFormat="1" applyFont="1" applyAlignment="1">
      <alignment horizontal="right"/>
    </xf>
    <xf numFmtId="0" fontId="13" fillId="0" borderId="0" xfId="0" applyFont="1" applyAlignment="1">
      <alignment horizontal="right"/>
    </xf>
    <xf numFmtId="0" fontId="0" fillId="0" borderId="0" xfId="0" applyAlignment="1">
      <alignment horizontal="center"/>
    </xf>
    <xf numFmtId="172" fontId="0" fillId="0" borderId="0" xfId="6" applyNumberFormat="1" applyFont="1" applyBorder="1" applyAlignment="1">
      <alignment horizontal="left"/>
    </xf>
    <xf numFmtId="165" fontId="13" fillId="0" borderId="0" xfId="0" applyNumberFormat="1" applyFont="1"/>
    <xf numFmtId="167" fontId="60" fillId="0" borderId="0" xfId="4" applyNumberFormat="1" applyFont="1" applyFill="1" applyBorder="1" applyProtection="1">
      <protection locked="0"/>
    </xf>
    <xf numFmtId="165" fontId="37" fillId="0" borderId="0" xfId="6" applyNumberFormat="1" applyFont="1" applyFill="1" applyBorder="1" applyAlignment="1">
      <alignment horizontal="center"/>
    </xf>
    <xf numFmtId="165" fontId="37" fillId="0" borderId="0" xfId="0" applyNumberFormat="1" applyFont="1"/>
    <xf numFmtId="172" fontId="39" fillId="0" borderId="0" xfId="8" applyNumberFormat="1" applyFont="1" applyAlignment="1" applyProtection="1">
      <alignment horizontal="center"/>
      <protection locked="0"/>
    </xf>
    <xf numFmtId="177" fontId="15" fillId="0" borderId="0" xfId="8" applyNumberFormat="1" applyFont="1" applyAlignment="1" applyProtection="1">
      <alignment horizontal="center"/>
      <protection locked="0"/>
    </xf>
    <xf numFmtId="0" fontId="16" fillId="0" borderId="0" xfId="8" applyFont="1" applyAlignment="1">
      <alignment horizontal="right"/>
    </xf>
    <xf numFmtId="15" fontId="10" fillId="0" borderId="0" xfId="8" applyNumberFormat="1" applyFont="1" applyProtection="1">
      <protection locked="0"/>
    </xf>
    <xf numFmtId="167" fontId="19" fillId="0" borderId="0" xfId="4" applyNumberFormat="1" applyFont="1" applyFill="1" applyBorder="1"/>
    <xf numFmtId="0" fontId="16" fillId="0" borderId="0" xfId="8" applyFont="1" applyProtection="1">
      <protection locked="0"/>
    </xf>
    <xf numFmtId="167" fontId="12" fillId="0" borderId="0" xfId="8" applyNumberFormat="1" applyFont="1" applyAlignment="1">
      <alignment horizontal="right"/>
    </xf>
    <xf numFmtId="0" fontId="51" fillId="0" borderId="0" xfId="8" applyFont="1" applyAlignment="1">
      <alignment horizontal="center"/>
    </xf>
    <xf numFmtId="0" fontId="51" fillId="0" borderId="0" xfId="8" applyFont="1" applyAlignment="1">
      <alignment horizontal="left"/>
    </xf>
    <xf numFmtId="177" fontId="54" fillId="0" borderId="0" xfId="8" applyNumberFormat="1" applyFont="1" applyProtection="1">
      <protection locked="0"/>
    </xf>
    <xf numFmtId="3" fontId="21" fillId="0" borderId="0" xfId="8" applyNumberFormat="1" applyFont="1"/>
    <xf numFmtId="167" fontId="10" fillId="0" borderId="0" xfId="4" applyNumberFormat="1" applyFont="1" applyFill="1" applyBorder="1" applyProtection="1"/>
    <xf numFmtId="4" fontId="21" fillId="0" borderId="0" xfId="8" applyNumberFormat="1" applyFont="1" applyAlignment="1">
      <alignment horizontal="center"/>
    </xf>
    <xf numFmtId="0" fontId="13" fillId="0" borderId="0" xfId="0" applyFont="1" applyAlignment="1">
      <alignment wrapText="1"/>
    </xf>
    <xf numFmtId="165" fontId="11" fillId="0" borderId="0" xfId="8" applyNumberFormat="1" applyFont="1"/>
    <xf numFmtId="167" fontId="19" fillId="8" borderId="18" xfId="4" applyNumberFormat="1" applyFont="1" applyFill="1" applyBorder="1"/>
    <xf numFmtId="167" fontId="19" fillId="8" borderId="12" xfId="4" applyNumberFormat="1" applyFont="1" applyFill="1" applyBorder="1"/>
    <xf numFmtId="0" fontId="10" fillId="4" borderId="12" xfId="8" applyFont="1" applyFill="1" applyBorder="1" applyAlignment="1">
      <alignment horizontal="center"/>
    </xf>
    <xf numFmtId="0" fontId="45" fillId="0" borderId="0" xfId="8" applyFont="1"/>
    <xf numFmtId="0" fontId="16" fillId="0" borderId="0" xfId="8" applyFont="1" applyAlignment="1" applyProtection="1">
      <alignment horizontal="left"/>
      <protection locked="0"/>
    </xf>
    <xf numFmtId="0" fontId="2" fillId="3" borderId="8" xfId="1" applyFill="1" applyBorder="1" applyAlignment="1" applyProtection="1">
      <alignment horizontal="right"/>
      <protection locked="0"/>
    </xf>
    <xf numFmtId="4" fontId="68" fillId="0" borderId="19" xfId="8" applyNumberFormat="1" applyFont="1" applyBorder="1"/>
    <xf numFmtId="10" fontId="69" fillId="0" borderId="0" xfId="6" applyNumberFormat="1" applyFont="1" applyProtection="1">
      <protection locked="0"/>
    </xf>
    <xf numFmtId="0" fontId="67" fillId="0" borderId="0" xfId="1" applyFont="1" applyFill="1" applyBorder="1" applyAlignment="1" applyProtection="1">
      <alignment horizontal="center" vertical="center"/>
    </xf>
    <xf numFmtId="0" fontId="16" fillId="4" borderId="6" xfId="8" applyFont="1" applyFill="1" applyBorder="1" applyProtection="1">
      <protection locked="0"/>
    </xf>
    <xf numFmtId="0" fontId="16" fillId="4" borderId="7" xfId="8" applyFont="1" applyFill="1" applyBorder="1" applyProtection="1">
      <protection locked="0"/>
    </xf>
    <xf numFmtId="9" fontId="55" fillId="0" borderId="0" xfId="6" applyFont="1" applyFill="1" applyBorder="1" applyAlignment="1" applyProtection="1">
      <alignment vertical="top"/>
    </xf>
    <xf numFmtId="0" fontId="36" fillId="0" borderId="0" xfId="0" applyFont="1"/>
    <xf numFmtId="0" fontId="13" fillId="0" borderId="0" xfId="6" applyNumberFormat="1" applyFont="1" applyFill="1" applyBorder="1" applyAlignment="1" applyProtection="1">
      <alignment vertical="top" wrapText="1"/>
    </xf>
    <xf numFmtId="0" fontId="8" fillId="0" borderId="0" xfId="8" applyFont="1" applyProtection="1">
      <protection locked="0"/>
    </xf>
    <xf numFmtId="0" fontId="9" fillId="0" borderId="0" xfId="8" applyFont="1"/>
    <xf numFmtId="0" fontId="12" fillId="0" borderId="0" xfId="8" applyFont="1"/>
    <xf numFmtId="43" fontId="10" fillId="0" borderId="0" xfId="8" applyNumberFormat="1" applyFont="1" applyAlignment="1">
      <alignment wrapText="1"/>
    </xf>
    <xf numFmtId="0" fontId="10" fillId="0" borderId="0" xfId="8" applyFont="1" applyAlignment="1">
      <alignment wrapText="1"/>
    </xf>
    <xf numFmtId="0" fontId="50" fillId="0" borderId="0" xfId="8" applyFont="1" applyProtection="1">
      <protection locked="0"/>
    </xf>
    <xf numFmtId="0" fontId="18" fillId="0" borderId="0" xfId="8" applyFont="1"/>
    <xf numFmtId="0" fontId="10" fillId="0" borderId="0" xfId="8" applyFont="1" applyAlignment="1">
      <alignment vertical="center" wrapText="1"/>
    </xf>
    <xf numFmtId="0" fontId="12" fillId="0" borderId="0" xfId="8" applyFont="1" applyAlignment="1">
      <alignment vertical="center" wrapText="1"/>
    </xf>
    <xf numFmtId="9" fontId="37" fillId="0" borderId="0" xfId="6" applyFont="1" applyFill="1" applyBorder="1" applyAlignment="1" applyProtection="1"/>
    <xf numFmtId="9" fontId="62" fillId="0" borderId="0" xfId="6" applyFont="1" applyFill="1" applyBorder="1" applyAlignment="1" applyProtection="1"/>
    <xf numFmtId="1" fontId="21" fillId="8" borderId="20" xfId="8" applyNumberFormat="1" applyFont="1" applyFill="1" applyBorder="1"/>
    <xf numFmtId="1" fontId="21" fillId="8" borderId="14" xfId="8" applyNumberFormat="1" applyFont="1" applyFill="1" applyBorder="1" applyAlignment="1">
      <alignment horizontal="center"/>
    </xf>
    <xf numFmtId="38" fontId="22" fillId="0" borderId="9" xfId="8" applyNumberFormat="1" applyFont="1" applyBorder="1"/>
    <xf numFmtId="38" fontId="22" fillId="0" borderId="20" xfId="8" applyNumberFormat="1" applyFont="1" applyBorder="1" applyAlignment="1">
      <alignment horizontal="right"/>
    </xf>
    <xf numFmtId="38" fontId="22" fillId="0" borderId="21" xfId="8" applyNumberFormat="1" applyFont="1" applyBorder="1" applyAlignment="1">
      <alignment horizontal="right"/>
    </xf>
    <xf numFmtId="0" fontId="9" fillId="0" borderId="6" xfId="8" applyFont="1" applyBorder="1" applyAlignment="1">
      <alignment horizontal="center"/>
    </xf>
    <xf numFmtId="0" fontId="10" fillId="4" borderId="15" xfId="8" applyFont="1" applyFill="1" applyBorder="1" applyAlignment="1">
      <alignment horizontal="center"/>
    </xf>
    <xf numFmtId="0" fontId="10" fillId="4" borderId="7" xfId="8" applyFont="1" applyFill="1" applyBorder="1" applyAlignment="1">
      <alignment horizontal="center"/>
    </xf>
    <xf numFmtId="0" fontId="10" fillId="4" borderId="8" xfId="8" applyFont="1" applyFill="1" applyBorder="1" applyAlignment="1">
      <alignment horizontal="left"/>
    </xf>
    <xf numFmtId="0" fontId="8" fillId="2" borderId="6" xfId="8" applyFont="1" applyFill="1" applyBorder="1" applyAlignment="1" applyProtection="1">
      <alignment horizontal="center"/>
      <protection locked="0"/>
    </xf>
    <xf numFmtId="0" fontId="18" fillId="4" borderId="8" xfId="8" applyFont="1" applyFill="1" applyBorder="1" applyAlignment="1">
      <alignment horizontal="center"/>
    </xf>
    <xf numFmtId="0" fontId="18" fillId="4" borderId="12" xfId="8" applyFont="1" applyFill="1" applyBorder="1" applyAlignment="1">
      <alignment horizontal="center"/>
    </xf>
    <xf numFmtId="0" fontId="12" fillId="4" borderId="8" xfId="8" applyFont="1" applyFill="1" applyBorder="1" applyAlignment="1">
      <alignment horizontal="left"/>
    </xf>
    <xf numFmtId="0" fontId="10" fillId="4" borderId="9" xfId="8" applyFont="1" applyFill="1" applyBorder="1" applyAlignment="1">
      <alignment horizontal="center" wrapText="1"/>
    </xf>
    <xf numFmtId="0" fontId="10" fillId="4" borderId="13" xfId="8" applyFont="1" applyFill="1" applyBorder="1" applyAlignment="1">
      <alignment horizontal="center" wrapText="1"/>
    </xf>
    <xf numFmtId="0" fontId="10" fillId="4" borderId="14" xfId="8" applyFont="1" applyFill="1" applyBorder="1" applyAlignment="1">
      <alignment horizontal="center" wrapText="1"/>
    </xf>
    <xf numFmtId="43" fontId="10" fillId="4" borderId="9" xfId="8" applyNumberFormat="1" applyFont="1" applyFill="1" applyBorder="1" applyAlignment="1">
      <alignment horizontal="center" wrapText="1"/>
    </xf>
    <xf numFmtId="0" fontId="13" fillId="0" borderId="0" xfId="9" applyAlignment="1">
      <alignment horizontal="center"/>
    </xf>
    <xf numFmtId="4" fontId="42" fillId="0" borderId="0" xfId="0" applyNumberFormat="1" applyFont="1" applyAlignment="1">
      <alignment horizontal="center" vertical="center"/>
    </xf>
    <xf numFmtId="167" fontId="10" fillId="0" borderId="0" xfId="5" applyNumberFormat="1" applyFont="1" applyFill="1" applyBorder="1" applyAlignment="1" applyProtection="1">
      <alignment horizontal="center"/>
      <protection locked="0"/>
    </xf>
    <xf numFmtId="0" fontId="38" fillId="0" borderId="0" xfId="0" applyFont="1" applyAlignment="1">
      <alignment horizontal="left" vertical="top" wrapText="1"/>
    </xf>
    <xf numFmtId="0" fontId="36" fillId="0" borderId="0" xfId="0" applyFont="1" applyAlignment="1">
      <alignment horizontal="center"/>
    </xf>
    <xf numFmtId="0" fontId="37" fillId="0" borderId="0" xfId="0" applyFont="1" applyAlignment="1">
      <alignment horizontal="center"/>
    </xf>
    <xf numFmtId="0" fontId="16" fillId="4" borderId="17" xfId="8" applyFont="1" applyFill="1" applyBorder="1" applyAlignment="1" applyProtection="1">
      <alignment horizontal="left" wrapText="1"/>
      <protection locked="0"/>
    </xf>
    <xf numFmtId="0" fontId="16" fillId="4" borderId="16" xfId="8" applyFont="1" applyFill="1" applyBorder="1" applyAlignment="1" applyProtection="1">
      <alignment horizontal="left" wrapText="1"/>
      <protection locked="0"/>
    </xf>
    <xf numFmtId="0" fontId="16" fillId="4" borderId="0" xfId="8" applyFont="1" applyFill="1" applyAlignment="1" applyProtection="1">
      <alignment horizontal="left" wrapText="1"/>
      <protection locked="0"/>
    </xf>
    <xf numFmtId="0" fontId="16" fillId="4" borderId="4" xfId="8" applyFont="1" applyFill="1" applyBorder="1" applyAlignment="1" applyProtection="1">
      <alignment horizontal="left" wrapText="1"/>
      <protection locked="0"/>
    </xf>
    <xf numFmtId="9" fontId="55" fillId="0" borderId="5" xfId="6" applyFont="1" applyFill="1" applyBorder="1" applyAlignment="1" applyProtection="1">
      <alignment horizontal="center" vertical="top"/>
    </xf>
    <xf numFmtId="9" fontId="55" fillId="0" borderId="0" xfId="6" applyFont="1" applyFill="1" applyBorder="1" applyAlignment="1" applyProtection="1">
      <alignment horizontal="center" vertical="top"/>
    </xf>
    <xf numFmtId="0" fontId="16" fillId="0" borderId="0" xfId="8" applyFont="1" applyAlignment="1" applyProtection="1">
      <alignment horizontal="left"/>
      <protection locked="0"/>
    </xf>
    <xf numFmtId="0" fontId="32" fillId="0" borderId="0" xfId="1" applyFont="1" applyFill="1" applyBorder="1" applyAlignment="1" applyProtection="1">
      <alignment horizontal="center"/>
    </xf>
    <xf numFmtId="0" fontId="24" fillId="0" borderId="0" xfId="1" applyFont="1" applyFill="1" applyBorder="1" applyAlignment="1" applyProtection="1">
      <alignment horizontal="center"/>
      <protection locked="0"/>
    </xf>
    <xf numFmtId="4" fontId="39" fillId="0" borderId="17" xfId="8" applyNumberFormat="1" applyFont="1" applyBorder="1" applyAlignment="1">
      <alignment horizontal="center"/>
    </xf>
    <xf numFmtId="0" fontId="58" fillId="0" borderId="0" xfId="0" applyFont="1" applyAlignment="1">
      <alignment horizontal="left" vertical="top" wrapText="1"/>
    </xf>
    <xf numFmtId="0" fontId="37" fillId="0" borderId="0" xfId="6" applyNumberFormat="1" applyFont="1" applyFill="1" applyBorder="1" applyAlignment="1" applyProtection="1">
      <alignment horizontal="left" vertical="top" wrapText="1"/>
    </xf>
    <xf numFmtId="0" fontId="12" fillId="4" borderId="15" xfId="8" applyFont="1" applyFill="1" applyBorder="1" applyAlignment="1">
      <alignment horizontal="center"/>
    </xf>
    <xf numFmtId="0" fontId="12" fillId="4" borderId="6" xfId="8" applyFont="1" applyFill="1" applyBorder="1" applyAlignment="1">
      <alignment horizontal="center"/>
    </xf>
    <xf numFmtId="0" fontId="12" fillId="0" borderId="11" xfId="8" applyFont="1" applyBorder="1" applyAlignment="1">
      <alignment horizontal="right" vertical="center" wrapText="1"/>
    </xf>
    <xf numFmtId="0" fontId="12" fillId="0" borderId="8" xfId="8" applyFont="1" applyBorder="1" applyAlignment="1">
      <alignment horizontal="right" vertical="center" wrapText="1"/>
    </xf>
    <xf numFmtId="0" fontId="10" fillId="4" borderId="8" xfId="8" applyFont="1" applyFill="1" applyBorder="1" applyAlignment="1">
      <alignment horizontal="right" vertical="center" wrapText="1"/>
    </xf>
    <xf numFmtId="0" fontId="10" fillId="4" borderId="12" xfId="8" applyFont="1" applyFill="1" applyBorder="1" applyAlignment="1">
      <alignment horizontal="right" vertical="center" wrapText="1"/>
    </xf>
    <xf numFmtId="4" fontId="10" fillId="0" borderId="5" xfId="6" applyNumberFormat="1" applyFont="1" applyFill="1" applyBorder="1" applyAlignment="1">
      <alignment horizontal="center"/>
    </xf>
    <xf numFmtId="4" fontId="10" fillId="0" borderId="0" xfId="6" applyNumberFormat="1" applyFont="1" applyFill="1" applyBorder="1" applyAlignment="1">
      <alignment horizontal="center"/>
    </xf>
    <xf numFmtId="0" fontId="0" fillId="0" borderId="0" xfId="0" applyAlignment="1">
      <alignment horizontal="center" wrapText="1"/>
    </xf>
    <xf numFmtId="0" fontId="0" fillId="0" borderId="0" xfId="0" applyAlignment="1">
      <alignment horizontal="left"/>
    </xf>
    <xf numFmtId="165" fontId="12" fillId="9" borderId="8" xfId="6" applyNumberFormat="1" applyFont="1" applyFill="1" applyBorder="1" applyProtection="1"/>
    <xf numFmtId="165" fontId="12" fillId="9" borderId="12" xfId="8" applyNumberFormat="1" applyFont="1" applyFill="1" applyBorder="1"/>
  </cellXfs>
  <cellStyles count="10">
    <cellStyle name="Comma" xfId="4" builtinId="3"/>
    <cellStyle name="Currency" xfId="5" builtinId="4"/>
    <cellStyle name="Hyperlink" xfId="1" builtinId="8"/>
    <cellStyle name="Hyperlink 2" xfId="3" xr:uid="{00000000-0005-0000-0000-000003000000}"/>
    <cellStyle name="Normal" xfId="0" builtinId="0"/>
    <cellStyle name="Normal 2" xfId="2" xr:uid="{00000000-0005-0000-0000-000005000000}"/>
    <cellStyle name="Normal 3" xfId="7" xr:uid="{00000000-0005-0000-0000-000006000000}"/>
    <cellStyle name="Normal_1 Individual AnnReturn calc w Inst v104-auto iteration" xfId="8" xr:uid="{00000000-0005-0000-0000-000007000000}"/>
    <cellStyle name="Normal_Total Port." xfId="9" xr:uid="{00000000-0005-0000-0000-000008000000}"/>
    <cellStyle name="Percent" xfId="6" builtinId="5"/>
  </cellStyles>
  <dxfs count="33">
    <dxf>
      <font>
        <b/>
        <i val="0"/>
        <color theme="0"/>
      </font>
      <fill>
        <patternFill>
          <bgColor rgb="FFFF0000"/>
        </patternFill>
      </fill>
    </dxf>
    <dxf>
      <font>
        <b/>
        <i val="0"/>
        <condense val="0"/>
        <extend val="0"/>
        <color indexed="10"/>
      </font>
    </dxf>
    <dxf>
      <fill>
        <gradientFill degree="90">
          <stop position="0">
            <color rgb="FFCCFFCC"/>
          </stop>
          <stop position="1">
            <color theme="4"/>
          </stop>
        </gradientFill>
      </fill>
    </dxf>
    <dxf>
      <fill>
        <gradientFill degree="90">
          <stop position="0">
            <color rgb="FFFFC000"/>
          </stop>
          <stop position="1">
            <color rgb="FF92D050"/>
          </stop>
        </gradientFill>
      </fill>
    </dxf>
    <dxf>
      <font>
        <b/>
        <i val="0"/>
        <color rgb="FF00B050"/>
      </font>
    </dxf>
    <dxf>
      <font>
        <b/>
        <i val="0"/>
        <color rgb="FFFF0000"/>
      </font>
    </dxf>
    <dxf>
      <font>
        <b/>
        <i/>
        <color theme="9" tint="-0.24994659260841701"/>
      </font>
    </dxf>
    <dxf>
      <font>
        <b/>
        <i/>
        <condense val="0"/>
        <extend val="0"/>
        <color indexed="17"/>
      </font>
    </dxf>
    <dxf>
      <font>
        <b val="0"/>
        <i val="0"/>
        <condense val="0"/>
        <extend val="0"/>
        <color indexed="52"/>
      </font>
    </dxf>
    <dxf>
      <font>
        <b/>
        <i/>
        <condense val="0"/>
        <extend val="0"/>
        <color indexed="10"/>
      </font>
    </dxf>
    <dxf>
      <font>
        <b/>
        <i/>
        <condense val="0"/>
        <extend val="0"/>
        <color indexed="17"/>
      </font>
    </dxf>
    <dxf>
      <font>
        <b/>
        <i val="0"/>
        <color rgb="FFFF0000"/>
      </font>
    </dxf>
    <dxf>
      <font>
        <color theme="0"/>
      </font>
    </dxf>
    <dxf>
      <font>
        <b/>
        <i val="0"/>
        <color rgb="FF00CC00"/>
      </font>
    </dxf>
    <dxf>
      <font>
        <b/>
        <i val="0"/>
        <color rgb="FFFF0000"/>
      </font>
    </dxf>
    <dxf>
      <font>
        <b/>
        <i val="0"/>
        <color rgb="FF00CC00"/>
      </font>
      <fill>
        <patternFill patternType="none">
          <bgColor auto="1"/>
        </patternFill>
      </fill>
    </dxf>
    <dxf>
      <font>
        <b/>
        <i val="0"/>
        <color rgb="FFFF0000"/>
      </font>
      <fill>
        <patternFill patternType="none">
          <bgColor auto="1"/>
        </patternFill>
      </fill>
    </dxf>
    <dxf>
      <font>
        <b/>
        <i val="0"/>
        <color theme="0"/>
      </font>
      <fill>
        <patternFill>
          <bgColor rgb="FF00B050"/>
        </patternFill>
      </fill>
    </dxf>
    <dxf>
      <font>
        <b/>
        <i val="0"/>
        <color theme="0"/>
      </font>
      <fill>
        <patternFill>
          <bgColor rgb="FFFF0000"/>
        </patternFill>
      </fill>
    </dxf>
    <dxf>
      <font>
        <b/>
        <i val="0"/>
        <condense val="0"/>
        <extend val="0"/>
        <color indexed="9"/>
      </font>
      <fill>
        <patternFill>
          <bgColor indexed="10"/>
        </patternFill>
      </fill>
    </dxf>
    <dxf>
      <font>
        <b/>
        <i val="0"/>
        <color auto="1"/>
      </font>
      <fill>
        <patternFill>
          <bgColor indexed="11"/>
        </patternFill>
      </fill>
    </dxf>
    <dxf>
      <fill>
        <gradientFill degree="90">
          <stop position="0">
            <color rgb="FFCCFFCC"/>
          </stop>
          <stop position="1">
            <color theme="4"/>
          </stop>
        </gradientFill>
      </fill>
    </dxf>
    <dxf>
      <fill>
        <gradientFill degree="90">
          <stop position="0">
            <color rgb="FFFFC000"/>
          </stop>
          <stop position="1">
            <color rgb="FF92D050"/>
          </stop>
        </gradientFill>
      </fill>
    </dxf>
    <dxf>
      <font>
        <b/>
        <i val="0"/>
        <color rgb="FFFF0000"/>
      </font>
    </dxf>
    <dxf>
      <font>
        <b/>
        <i val="0"/>
        <color rgb="FF00B050"/>
      </font>
    </dxf>
    <dxf>
      <font>
        <b/>
        <i/>
        <color theme="9" tint="-0.24994659260841701"/>
      </font>
    </dxf>
    <dxf>
      <font>
        <b/>
        <i/>
        <condense val="0"/>
        <extend val="0"/>
        <color indexed="17"/>
      </font>
    </dxf>
    <dxf>
      <font>
        <b/>
        <i val="0"/>
        <color rgb="FF00B050"/>
      </font>
    </dxf>
    <dxf>
      <font>
        <b/>
        <i val="0"/>
        <color rgb="FFFF0000"/>
      </font>
    </dxf>
    <dxf>
      <fill>
        <patternFill>
          <bgColor indexed="15"/>
        </patternFill>
      </fill>
    </dxf>
    <dxf>
      <font>
        <b/>
        <i/>
        <color theme="9" tint="-0.24994659260841701"/>
      </font>
    </dxf>
    <dxf>
      <font>
        <b/>
        <i/>
        <condense val="0"/>
        <extend val="0"/>
        <color indexed="17"/>
      </font>
    </dxf>
    <dxf>
      <font>
        <b/>
        <i val="0"/>
        <color rgb="FFFF0000"/>
      </font>
    </dxf>
  </dxfs>
  <tableStyles count="0" defaultTableStyle="TableStyleMedium9" defaultPivotStyle="PivotStyleLight16"/>
  <colors>
    <mruColors>
      <color rgb="FF99FF99"/>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hyperlink" Target="#'Closing price Instructions'!A1"/></Relationships>
</file>

<file path=xl/drawings/_rels/drawing2.xml.rels><?xml version="1.0" encoding="UTF-8" standalone="yes"?>
<Relationships xmlns="http://schemas.openxmlformats.org/package/2006/relationships"><Relationship Id="rId2" Type="http://schemas.openxmlformats.org/officeDocument/2006/relationships/hyperlink" Target="#ANALYSIS!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ANALYSIS!A1"/></Relationships>
</file>

<file path=xl/drawings/drawing1.xml><?xml version="1.0" encoding="utf-8"?>
<xdr:wsDr xmlns:xdr="http://schemas.openxmlformats.org/drawingml/2006/spreadsheetDrawing" xmlns:a="http://schemas.openxmlformats.org/drawingml/2006/main">
  <xdr:twoCellAnchor>
    <xdr:from>
      <xdr:col>5</xdr:col>
      <xdr:colOff>142875</xdr:colOff>
      <xdr:row>7</xdr:row>
      <xdr:rowOff>123825</xdr:rowOff>
    </xdr:from>
    <xdr:to>
      <xdr:col>7</xdr:col>
      <xdr:colOff>285750</xdr:colOff>
      <xdr:row>9</xdr:row>
      <xdr:rowOff>9524</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3495675" y="1533525"/>
          <a:ext cx="1438275" cy="228599"/>
        </a:xfrm>
        <a:prstGeom prst="rect">
          <a:avLst/>
        </a:prstGeom>
        <a:solidFill>
          <a:srgbClr val="FFC0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t>See Closing Price Instructions</a:t>
          </a:r>
        </a:p>
      </xdr:txBody>
    </xdr:sp>
    <xdr:clientData/>
  </xdr:twoCellAnchor>
  <xdr:twoCellAnchor>
    <xdr:from>
      <xdr:col>7</xdr:col>
      <xdr:colOff>397329</xdr:colOff>
      <xdr:row>7</xdr:row>
      <xdr:rowOff>118382</xdr:rowOff>
    </xdr:from>
    <xdr:to>
      <xdr:col>13</xdr:col>
      <xdr:colOff>104775</xdr:colOff>
      <xdr:row>9</xdr:row>
      <xdr:rowOff>4082</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044168" y="1519918"/>
          <a:ext cx="1428750" cy="239485"/>
        </a:xfrm>
        <a:prstGeom prst="rect">
          <a:avLst/>
        </a:prstGeom>
        <a:solidFill>
          <a:srgbClr val="FFC0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t>See General</a:t>
          </a:r>
          <a:r>
            <a:rPr lang="en-US" sz="800" baseline="0"/>
            <a:t> Instructions</a:t>
          </a:r>
          <a:endParaRPr 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6</xdr:col>
      <xdr:colOff>697230</xdr:colOff>
      <xdr:row>14</xdr:row>
      <xdr:rowOff>33749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657600" y="28575"/>
          <a:ext cx="4347210" cy="4234274"/>
        </a:xfrm>
        <a:prstGeom prst="rect">
          <a:avLst/>
        </a:prstGeom>
      </xdr:spPr>
    </xdr:pic>
    <xdr:clientData/>
  </xdr:twoCellAnchor>
  <xdr:twoCellAnchor>
    <xdr:from>
      <xdr:col>10</xdr:col>
      <xdr:colOff>571500</xdr:colOff>
      <xdr:row>23</xdr:row>
      <xdr:rowOff>0</xdr:rowOff>
    </xdr:from>
    <xdr:to>
      <xdr:col>14</xdr:col>
      <xdr:colOff>142875</xdr:colOff>
      <xdr:row>23</xdr:row>
      <xdr:rowOff>0</xdr:rowOff>
    </xdr:to>
    <xdr:sp macro="" textlink="">
      <xdr:nvSpPr>
        <xdr:cNvPr id="8" name="Rectangle 13">
          <a:extLst>
            <a:ext uri="{FF2B5EF4-FFF2-40B4-BE49-F238E27FC236}">
              <a16:creationId xmlns:a16="http://schemas.microsoft.com/office/drawing/2014/main" id="{00000000-0008-0000-0100-000008000000}"/>
            </a:ext>
          </a:extLst>
        </xdr:cNvPr>
        <xdr:cNvSpPr>
          <a:spLocks noChangeArrowheads="1"/>
        </xdr:cNvSpPr>
      </xdr:nvSpPr>
      <xdr:spPr bwMode="auto">
        <a:xfrm>
          <a:off x="11896725" y="10115550"/>
          <a:ext cx="2124075" cy="0"/>
        </a:xfrm>
        <a:prstGeom prst="rect">
          <a:avLst/>
        </a:prstGeom>
        <a:solidFill>
          <a:srgbClr val="FFFFFF"/>
        </a:solidFill>
        <a:ln w="9525">
          <a:noFill/>
          <a:miter lim="800000"/>
          <a:headEnd/>
          <a:tailEnd/>
        </a:ln>
      </xdr:spPr>
    </xdr:sp>
    <xdr:clientData/>
  </xdr:twoCellAnchor>
  <xdr:twoCellAnchor>
    <xdr:from>
      <xdr:col>11</xdr:col>
      <xdr:colOff>19050</xdr:colOff>
      <xdr:row>24</xdr:row>
      <xdr:rowOff>0</xdr:rowOff>
    </xdr:from>
    <xdr:to>
      <xdr:col>13</xdr:col>
      <xdr:colOff>638175</xdr:colOff>
      <xdr:row>24</xdr:row>
      <xdr:rowOff>0</xdr:rowOff>
    </xdr:to>
    <xdr:sp macro="" textlink="">
      <xdr:nvSpPr>
        <xdr:cNvPr id="9" name="Rectangle 16">
          <a:extLst>
            <a:ext uri="{FF2B5EF4-FFF2-40B4-BE49-F238E27FC236}">
              <a16:creationId xmlns:a16="http://schemas.microsoft.com/office/drawing/2014/main" id="{00000000-0008-0000-0100-000009000000}"/>
            </a:ext>
          </a:extLst>
        </xdr:cNvPr>
        <xdr:cNvSpPr>
          <a:spLocks noChangeArrowheads="1"/>
        </xdr:cNvSpPr>
      </xdr:nvSpPr>
      <xdr:spPr bwMode="auto">
        <a:xfrm>
          <a:off x="12030075" y="10267950"/>
          <a:ext cx="1800225" cy="0"/>
        </a:xfrm>
        <a:prstGeom prst="rect">
          <a:avLst/>
        </a:prstGeom>
        <a:solidFill>
          <a:srgbClr val="FFFFFF"/>
        </a:solidFill>
        <a:ln w="9525">
          <a:noFill/>
          <a:miter lim="800000"/>
          <a:headEnd/>
          <a:tailEnd/>
        </a:ln>
      </xdr:spPr>
    </xdr:sp>
    <xdr:clientData/>
  </xdr:twoCellAnchor>
  <xdr:twoCellAnchor>
    <xdr:from>
      <xdr:col>9</xdr:col>
      <xdr:colOff>485775</xdr:colOff>
      <xdr:row>22</xdr:row>
      <xdr:rowOff>123825</xdr:rowOff>
    </xdr:from>
    <xdr:to>
      <xdr:col>14</xdr:col>
      <xdr:colOff>152400</xdr:colOff>
      <xdr:row>24</xdr:row>
      <xdr:rowOff>0</xdr:rowOff>
    </xdr:to>
    <xdr:sp macro="" textlink="">
      <xdr:nvSpPr>
        <xdr:cNvPr id="11" name="Text Box 23">
          <a:extLst>
            <a:ext uri="{FF2B5EF4-FFF2-40B4-BE49-F238E27FC236}">
              <a16:creationId xmlns:a16="http://schemas.microsoft.com/office/drawing/2014/main" id="{00000000-0008-0000-0100-00000B000000}"/>
            </a:ext>
          </a:extLst>
        </xdr:cNvPr>
        <xdr:cNvSpPr txBox="1">
          <a:spLocks noChangeArrowheads="1"/>
        </xdr:cNvSpPr>
      </xdr:nvSpPr>
      <xdr:spPr bwMode="auto">
        <a:xfrm>
          <a:off x="11125200" y="9915525"/>
          <a:ext cx="2905125" cy="352425"/>
        </a:xfrm>
        <a:prstGeom prst="rect">
          <a:avLst/>
        </a:prstGeom>
        <a:solidFill>
          <a:srgbClr val="FFFFFF"/>
        </a:solidFill>
        <a:ln w="9525">
          <a:noFill/>
          <a:miter lim="800000"/>
          <a:headEnd/>
          <a:tailEnd/>
        </a:ln>
      </xdr:spPr>
    </xdr:sp>
    <xdr:clientData/>
  </xdr:twoCellAnchor>
  <xdr:twoCellAnchor editAs="oneCell">
    <xdr:from>
      <xdr:col>0</xdr:col>
      <xdr:colOff>933450</xdr:colOff>
      <xdr:row>17</xdr:row>
      <xdr:rowOff>0</xdr:rowOff>
    </xdr:from>
    <xdr:to>
      <xdr:col>0</xdr:col>
      <xdr:colOff>933450</xdr:colOff>
      <xdr:row>18</xdr:row>
      <xdr:rowOff>0</xdr:rowOff>
    </xdr:to>
    <xdr:sp macro="" textlink="">
      <xdr:nvSpPr>
        <xdr:cNvPr id="12" name="Text Box 141">
          <a:extLst>
            <a:ext uri="{FF2B5EF4-FFF2-40B4-BE49-F238E27FC236}">
              <a16:creationId xmlns:a16="http://schemas.microsoft.com/office/drawing/2014/main" id="{00000000-0008-0000-0100-00000C000000}"/>
            </a:ext>
          </a:extLst>
        </xdr:cNvPr>
        <xdr:cNvSpPr txBox="1">
          <a:spLocks noChangeArrowheads="1"/>
        </xdr:cNvSpPr>
      </xdr:nvSpPr>
      <xdr:spPr bwMode="auto">
        <a:xfrm>
          <a:off x="933450" y="7839075"/>
          <a:ext cx="76200" cy="200025"/>
        </a:xfrm>
        <a:prstGeom prst="rect">
          <a:avLst/>
        </a:prstGeom>
        <a:noFill/>
        <a:ln w="9525">
          <a:noFill/>
          <a:miter lim="800000"/>
          <a:headEnd/>
          <a:tailEnd/>
        </a:ln>
      </xdr:spPr>
    </xdr:sp>
    <xdr:clientData/>
  </xdr:twoCellAnchor>
  <xdr:twoCellAnchor>
    <xdr:from>
      <xdr:col>10</xdr:col>
      <xdr:colOff>571500</xdr:colOff>
      <xdr:row>23</xdr:row>
      <xdr:rowOff>0</xdr:rowOff>
    </xdr:from>
    <xdr:to>
      <xdr:col>14</xdr:col>
      <xdr:colOff>142875</xdr:colOff>
      <xdr:row>23</xdr:row>
      <xdr:rowOff>0</xdr:rowOff>
    </xdr:to>
    <xdr:sp macro="" textlink="">
      <xdr:nvSpPr>
        <xdr:cNvPr id="22" name="Rectangle 13">
          <a:extLst>
            <a:ext uri="{FF2B5EF4-FFF2-40B4-BE49-F238E27FC236}">
              <a16:creationId xmlns:a16="http://schemas.microsoft.com/office/drawing/2014/main" id="{00000000-0008-0000-0100-000016000000}"/>
            </a:ext>
          </a:extLst>
        </xdr:cNvPr>
        <xdr:cNvSpPr>
          <a:spLocks noChangeArrowheads="1"/>
        </xdr:cNvSpPr>
      </xdr:nvSpPr>
      <xdr:spPr bwMode="auto">
        <a:xfrm>
          <a:off x="10239375" y="5191125"/>
          <a:ext cx="1971675" cy="0"/>
        </a:xfrm>
        <a:prstGeom prst="rect">
          <a:avLst/>
        </a:prstGeom>
        <a:solidFill>
          <a:srgbClr val="FFFFFF"/>
        </a:solidFill>
        <a:ln w="9525">
          <a:noFill/>
          <a:miter lim="800000"/>
          <a:headEnd/>
          <a:tailEnd/>
        </a:ln>
      </xdr:spPr>
    </xdr:sp>
    <xdr:clientData/>
  </xdr:twoCellAnchor>
  <xdr:twoCellAnchor>
    <xdr:from>
      <xdr:col>11</xdr:col>
      <xdr:colOff>19050</xdr:colOff>
      <xdr:row>24</xdr:row>
      <xdr:rowOff>0</xdr:rowOff>
    </xdr:from>
    <xdr:to>
      <xdr:col>13</xdr:col>
      <xdr:colOff>638175</xdr:colOff>
      <xdr:row>24</xdr:row>
      <xdr:rowOff>0</xdr:rowOff>
    </xdr:to>
    <xdr:sp macro="" textlink="">
      <xdr:nvSpPr>
        <xdr:cNvPr id="23" name="Rectangle 16">
          <a:extLst>
            <a:ext uri="{FF2B5EF4-FFF2-40B4-BE49-F238E27FC236}">
              <a16:creationId xmlns:a16="http://schemas.microsoft.com/office/drawing/2014/main" id="{00000000-0008-0000-0100-000017000000}"/>
            </a:ext>
          </a:extLst>
        </xdr:cNvPr>
        <xdr:cNvSpPr>
          <a:spLocks noChangeArrowheads="1"/>
        </xdr:cNvSpPr>
      </xdr:nvSpPr>
      <xdr:spPr bwMode="auto">
        <a:xfrm>
          <a:off x="10258425" y="5362575"/>
          <a:ext cx="1809750" cy="0"/>
        </a:xfrm>
        <a:prstGeom prst="rect">
          <a:avLst/>
        </a:prstGeom>
        <a:solidFill>
          <a:srgbClr val="FFFFFF"/>
        </a:solidFill>
        <a:ln w="9525">
          <a:noFill/>
          <a:miter lim="800000"/>
          <a:headEnd/>
          <a:tailEnd/>
        </a:ln>
      </xdr:spPr>
    </xdr:sp>
    <xdr:clientData/>
  </xdr:twoCellAnchor>
  <xdr:twoCellAnchor>
    <xdr:from>
      <xdr:col>9</xdr:col>
      <xdr:colOff>485775</xdr:colOff>
      <xdr:row>22</xdr:row>
      <xdr:rowOff>123825</xdr:rowOff>
    </xdr:from>
    <xdr:to>
      <xdr:col>14</xdr:col>
      <xdr:colOff>152400</xdr:colOff>
      <xdr:row>24</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10239375" y="4924425"/>
          <a:ext cx="1981200" cy="438150"/>
        </a:xfrm>
        <a:prstGeom prst="rect">
          <a:avLst/>
        </a:prstGeom>
        <a:solidFill>
          <a:srgbClr val="FFFFFF"/>
        </a:solidFill>
        <a:ln w="9525">
          <a:noFill/>
          <a:miter lim="800000"/>
          <a:headEnd/>
          <a:tailEnd/>
        </a:ln>
      </xdr:spPr>
    </xdr:sp>
    <xdr:clientData/>
  </xdr:twoCellAnchor>
  <xdr:twoCellAnchor editAs="oneCell">
    <xdr:from>
      <xdr:col>0</xdr:col>
      <xdr:colOff>933450</xdr:colOff>
      <xdr:row>17</xdr:row>
      <xdr:rowOff>0</xdr:rowOff>
    </xdr:from>
    <xdr:to>
      <xdr:col>0</xdr:col>
      <xdr:colOff>933450</xdr:colOff>
      <xdr:row>17</xdr:row>
      <xdr:rowOff>161925</xdr:rowOff>
    </xdr:to>
    <xdr:sp macro="" textlink="">
      <xdr:nvSpPr>
        <xdr:cNvPr id="25" name="Text Box 141">
          <a:extLst>
            <a:ext uri="{FF2B5EF4-FFF2-40B4-BE49-F238E27FC236}">
              <a16:creationId xmlns:a16="http://schemas.microsoft.com/office/drawing/2014/main" id="{00000000-0008-0000-0100-000019000000}"/>
            </a:ext>
          </a:extLst>
        </xdr:cNvPr>
        <xdr:cNvSpPr txBox="1">
          <a:spLocks noChangeArrowheads="1"/>
        </xdr:cNvSpPr>
      </xdr:nvSpPr>
      <xdr:spPr bwMode="auto">
        <a:xfrm>
          <a:off x="933450" y="3714750"/>
          <a:ext cx="0" cy="161925"/>
        </a:xfrm>
        <a:prstGeom prst="rect">
          <a:avLst/>
        </a:prstGeom>
        <a:noFill/>
        <a:ln w="9525">
          <a:noFill/>
          <a:miter lim="800000"/>
          <a:headEnd/>
          <a:tailEnd/>
        </a:ln>
      </xdr:spPr>
    </xdr:sp>
    <xdr:clientData/>
  </xdr:twoCellAnchor>
  <xdr:twoCellAnchor>
    <xdr:from>
      <xdr:col>10</xdr:col>
      <xdr:colOff>571500</xdr:colOff>
      <xdr:row>23</xdr:row>
      <xdr:rowOff>0</xdr:rowOff>
    </xdr:from>
    <xdr:to>
      <xdr:col>14</xdr:col>
      <xdr:colOff>142875</xdr:colOff>
      <xdr:row>23</xdr:row>
      <xdr:rowOff>0</xdr:rowOff>
    </xdr:to>
    <xdr:sp macro="" textlink="">
      <xdr:nvSpPr>
        <xdr:cNvPr id="26" name="Rectangle 13">
          <a:extLst>
            <a:ext uri="{FF2B5EF4-FFF2-40B4-BE49-F238E27FC236}">
              <a16:creationId xmlns:a16="http://schemas.microsoft.com/office/drawing/2014/main" id="{00000000-0008-0000-0100-00001A000000}"/>
            </a:ext>
          </a:extLst>
        </xdr:cNvPr>
        <xdr:cNvSpPr>
          <a:spLocks noChangeArrowheads="1"/>
        </xdr:cNvSpPr>
      </xdr:nvSpPr>
      <xdr:spPr bwMode="auto">
        <a:xfrm>
          <a:off x="10239375" y="5191125"/>
          <a:ext cx="1971675" cy="0"/>
        </a:xfrm>
        <a:prstGeom prst="rect">
          <a:avLst/>
        </a:prstGeom>
        <a:solidFill>
          <a:srgbClr val="FFFFFF"/>
        </a:solidFill>
        <a:ln w="9525">
          <a:noFill/>
          <a:miter lim="800000"/>
          <a:headEnd/>
          <a:tailEnd/>
        </a:ln>
      </xdr:spPr>
    </xdr:sp>
    <xdr:clientData/>
  </xdr:twoCellAnchor>
  <xdr:twoCellAnchor>
    <xdr:from>
      <xdr:col>11</xdr:col>
      <xdr:colOff>19050</xdr:colOff>
      <xdr:row>24</xdr:row>
      <xdr:rowOff>0</xdr:rowOff>
    </xdr:from>
    <xdr:to>
      <xdr:col>13</xdr:col>
      <xdr:colOff>638175</xdr:colOff>
      <xdr:row>24</xdr:row>
      <xdr:rowOff>0</xdr:rowOff>
    </xdr:to>
    <xdr:sp macro="" textlink="">
      <xdr:nvSpPr>
        <xdr:cNvPr id="27" name="Rectangle 16">
          <a:extLst>
            <a:ext uri="{FF2B5EF4-FFF2-40B4-BE49-F238E27FC236}">
              <a16:creationId xmlns:a16="http://schemas.microsoft.com/office/drawing/2014/main" id="{00000000-0008-0000-0100-00001B000000}"/>
            </a:ext>
          </a:extLst>
        </xdr:cNvPr>
        <xdr:cNvSpPr>
          <a:spLocks noChangeArrowheads="1"/>
        </xdr:cNvSpPr>
      </xdr:nvSpPr>
      <xdr:spPr bwMode="auto">
        <a:xfrm>
          <a:off x="10258425" y="5362575"/>
          <a:ext cx="1809750" cy="0"/>
        </a:xfrm>
        <a:prstGeom prst="rect">
          <a:avLst/>
        </a:prstGeom>
        <a:solidFill>
          <a:srgbClr val="FFFFFF"/>
        </a:solidFill>
        <a:ln w="9525">
          <a:noFill/>
          <a:miter lim="800000"/>
          <a:headEnd/>
          <a:tailEnd/>
        </a:ln>
      </xdr:spPr>
    </xdr:sp>
    <xdr:clientData/>
  </xdr:twoCellAnchor>
  <xdr:twoCellAnchor editAs="oneCell">
    <xdr:from>
      <xdr:col>0</xdr:col>
      <xdr:colOff>933450</xdr:colOff>
      <xdr:row>17</xdr:row>
      <xdr:rowOff>0</xdr:rowOff>
    </xdr:from>
    <xdr:to>
      <xdr:col>0</xdr:col>
      <xdr:colOff>1009650</xdr:colOff>
      <xdr:row>22</xdr:row>
      <xdr:rowOff>133350</xdr:rowOff>
    </xdr:to>
    <xdr:sp macro="" textlink="">
      <xdr:nvSpPr>
        <xdr:cNvPr id="28" name="Text Box 141">
          <a:extLst>
            <a:ext uri="{FF2B5EF4-FFF2-40B4-BE49-F238E27FC236}">
              <a16:creationId xmlns:a16="http://schemas.microsoft.com/office/drawing/2014/main" id="{00000000-0008-0000-0100-00001C000000}"/>
            </a:ext>
          </a:extLst>
        </xdr:cNvPr>
        <xdr:cNvSpPr txBox="1">
          <a:spLocks noChangeArrowheads="1"/>
        </xdr:cNvSpPr>
      </xdr:nvSpPr>
      <xdr:spPr bwMode="auto">
        <a:xfrm>
          <a:off x="933450" y="3714750"/>
          <a:ext cx="76200" cy="361950"/>
        </a:xfrm>
        <a:prstGeom prst="rect">
          <a:avLst/>
        </a:prstGeom>
        <a:noFill/>
        <a:ln w="9525">
          <a:noFill/>
          <a:miter lim="800000"/>
          <a:headEnd/>
          <a:tailEnd/>
        </a:ln>
      </xdr:spPr>
    </xdr:sp>
    <xdr:clientData/>
  </xdr:twoCellAnchor>
  <xdr:twoCellAnchor>
    <xdr:from>
      <xdr:col>0</xdr:col>
      <xdr:colOff>1842135</xdr:colOff>
      <xdr:row>0</xdr:row>
      <xdr:rowOff>160020</xdr:rowOff>
    </xdr:from>
    <xdr:to>
      <xdr:col>1</xdr:col>
      <xdr:colOff>356235</xdr:colOff>
      <xdr:row>2</xdr:row>
      <xdr:rowOff>102871</xdr:rowOff>
    </xdr:to>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flipV="1">
          <a:off x="1842135" y="160020"/>
          <a:ext cx="2171700" cy="354331"/>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3611880</xdr:colOff>
      <xdr:row>6</xdr:row>
      <xdr:rowOff>171450</xdr:rowOff>
    </xdr:from>
    <xdr:to>
      <xdr:col>4</xdr:col>
      <xdr:colOff>133350</xdr:colOff>
      <xdr:row>8</xdr:row>
      <xdr:rowOff>312420</xdr:rowOff>
    </xdr:to>
    <xdr:cxnSp macro="">
      <xdr:nvCxnSpPr>
        <xdr:cNvPr id="30" name="Straight Arrow Connector 10">
          <a:extLst>
            <a:ext uri="{FF2B5EF4-FFF2-40B4-BE49-F238E27FC236}">
              <a16:creationId xmlns:a16="http://schemas.microsoft.com/office/drawing/2014/main" id="{00000000-0008-0000-0100-00001E000000}"/>
            </a:ext>
          </a:extLst>
        </xdr:cNvPr>
        <xdr:cNvCxnSpPr>
          <a:cxnSpLocks noChangeShapeType="1"/>
        </xdr:cNvCxnSpPr>
      </xdr:nvCxnSpPr>
      <xdr:spPr bwMode="auto">
        <a:xfrm flipV="1">
          <a:off x="3611880" y="1680210"/>
          <a:ext cx="2122170" cy="1002030"/>
        </a:xfrm>
        <a:prstGeom prst="straightConnector1">
          <a:avLst/>
        </a:prstGeom>
        <a:noFill/>
        <a:ln w="28575" algn="ctr">
          <a:solidFill>
            <a:srgbClr val="F6924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3482340</xdr:colOff>
      <xdr:row>2</xdr:row>
      <xdr:rowOff>152400</xdr:rowOff>
    </xdr:from>
    <xdr:to>
      <xdr:col>1</xdr:col>
      <xdr:colOff>76200</xdr:colOff>
      <xdr:row>5</xdr:row>
      <xdr:rowOff>160020</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flipV="1">
          <a:off x="3482340" y="563880"/>
          <a:ext cx="251460" cy="693420"/>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3392805</xdr:colOff>
      <xdr:row>8</xdr:row>
      <xdr:rowOff>676275</xdr:rowOff>
    </xdr:from>
    <xdr:to>
      <xdr:col>2</xdr:col>
      <xdr:colOff>133350</xdr:colOff>
      <xdr:row>9</xdr:row>
      <xdr:rowOff>114300</xdr:rowOff>
    </xdr:to>
    <xdr:cxnSp macro="">
      <xdr:nvCxnSpPr>
        <xdr:cNvPr id="32" name="Straight Arrow Connector 15">
          <a:extLst>
            <a:ext uri="{FF2B5EF4-FFF2-40B4-BE49-F238E27FC236}">
              <a16:creationId xmlns:a16="http://schemas.microsoft.com/office/drawing/2014/main" id="{00000000-0008-0000-0100-000020000000}"/>
            </a:ext>
          </a:extLst>
        </xdr:cNvPr>
        <xdr:cNvCxnSpPr>
          <a:cxnSpLocks noChangeShapeType="1"/>
        </xdr:cNvCxnSpPr>
      </xdr:nvCxnSpPr>
      <xdr:spPr bwMode="auto">
        <a:xfrm flipV="1">
          <a:off x="3392805" y="3046095"/>
          <a:ext cx="1007745" cy="161925"/>
        </a:xfrm>
        <a:prstGeom prst="straightConnector1">
          <a:avLst/>
        </a:prstGeom>
        <a:noFill/>
        <a:ln w="28575" algn="ctr">
          <a:solidFill>
            <a:srgbClr val="F6924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3101340</xdr:colOff>
      <xdr:row>1</xdr:row>
      <xdr:rowOff>113132</xdr:rowOff>
    </xdr:from>
    <xdr:to>
      <xdr:col>1</xdr:col>
      <xdr:colOff>0</xdr:colOff>
      <xdr:row>4</xdr:row>
      <xdr:rowOff>236220</xdr:rowOff>
    </xdr:to>
    <xdr:cxnSp macro="">
      <xdr:nvCxnSpPr>
        <xdr:cNvPr id="35" name="Straight Arrow Connector 13">
          <a:extLst>
            <a:ext uri="{FF2B5EF4-FFF2-40B4-BE49-F238E27FC236}">
              <a16:creationId xmlns:a16="http://schemas.microsoft.com/office/drawing/2014/main" id="{00000000-0008-0000-0100-000023000000}"/>
            </a:ext>
          </a:extLst>
        </xdr:cNvPr>
        <xdr:cNvCxnSpPr/>
      </xdr:nvCxnSpPr>
      <xdr:spPr>
        <a:xfrm flipV="1">
          <a:off x="3101340" y="341732"/>
          <a:ext cx="556260" cy="679348"/>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2598420</xdr:colOff>
      <xdr:row>6</xdr:row>
      <xdr:rowOff>30480</xdr:rowOff>
    </xdr:from>
    <xdr:to>
      <xdr:col>4</xdr:col>
      <xdr:colOff>180975</xdr:colOff>
      <xdr:row>7</xdr:row>
      <xdr:rowOff>228600</xdr:rowOff>
    </xdr:to>
    <xdr:cxnSp macro="">
      <xdr:nvCxnSpPr>
        <xdr:cNvPr id="36" name="Straight Arrow Connector 13">
          <a:extLst>
            <a:ext uri="{FF2B5EF4-FFF2-40B4-BE49-F238E27FC236}">
              <a16:creationId xmlns:a16="http://schemas.microsoft.com/office/drawing/2014/main" id="{00000000-0008-0000-0100-000024000000}"/>
            </a:ext>
          </a:extLst>
        </xdr:cNvPr>
        <xdr:cNvCxnSpPr/>
      </xdr:nvCxnSpPr>
      <xdr:spPr>
        <a:xfrm flipV="1">
          <a:off x="2598420" y="1539240"/>
          <a:ext cx="3183255" cy="731520"/>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47625</xdr:colOff>
      <xdr:row>1</xdr:row>
      <xdr:rowOff>2117</xdr:rowOff>
    </xdr:from>
    <xdr:to>
      <xdr:col>8</xdr:col>
      <xdr:colOff>508000</xdr:colOff>
      <xdr:row>2</xdr:row>
      <xdr:rowOff>65617</xdr:rowOff>
    </xdr:to>
    <xdr:sp macro="[0]!DownloadData" textlink="">
      <xdr:nvSpPr>
        <xdr:cNvPr id="37" name="TextBox 36">
          <a:extLst>
            <a:ext uri="{FF2B5EF4-FFF2-40B4-BE49-F238E27FC236}">
              <a16:creationId xmlns:a16="http://schemas.microsoft.com/office/drawing/2014/main" id="{00000000-0008-0000-0100-000025000000}"/>
            </a:ext>
          </a:extLst>
        </xdr:cNvPr>
        <xdr:cNvSpPr txBox="1"/>
      </xdr:nvSpPr>
      <xdr:spPr>
        <a:xfrm>
          <a:off x="4695825" y="240242"/>
          <a:ext cx="1060450" cy="244475"/>
        </a:xfrm>
        <a:prstGeom prst="rect">
          <a:avLst/>
        </a:prstGeom>
        <a:solidFill>
          <a:srgbClr val="FFC0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ysClr val="windowText" lastClr="000000"/>
              </a:solidFill>
            </a:rPr>
            <a:t>Update Index Data</a:t>
          </a:r>
        </a:p>
      </xdr:txBody>
    </xdr:sp>
    <xdr:clientData/>
  </xdr:twoCellAnchor>
  <xdr:twoCellAnchor>
    <xdr:from>
      <xdr:col>0</xdr:col>
      <xdr:colOff>3436620</xdr:colOff>
      <xdr:row>5</xdr:row>
      <xdr:rowOff>0</xdr:rowOff>
    </xdr:from>
    <xdr:to>
      <xdr:col>3</xdr:col>
      <xdr:colOff>190500</xdr:colOff>
      <xdr:row>6</xdr:row>
      <xdr:rowOff>289560</xdr:rowOff>
    </xdr:to>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flipV="1">
          <a:off x="3436620" y="1097280"/>
          <a:ext cx="1630680" cy="701040"/>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1722120</xdr:colOff>
      <xdr:row>16</xdr:row>
      <xdr:rowOff>15240</xdr:rowOff>
    </xdr:from>
    <xdr:to>
      <xdr:col>0</xdr:col>
      <xdr:colOff>3017520</xdr:colOff>
      <xdr:row>18</xdr:row>
      <xdr:rowOff>43816</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F428E94D-C8DE-4DFE-AE9E-470E54A8E34B}"/>
            </a:ext>
          </a:extLst>
        </xdr:cNvPr>
        <xdr:cNvSpPr txBox="1"/>
      </xdr:nvSpPr>
      <xdr:spPr>
        <a:xfrm>
          <a:off x="1722120" y="4739640"/>
          <a:ext cx="1295400" cy="394336"/>
        </a:xfrm>
        <a:prstGeom prst="rect">
          <a:avLst/>
        </a:prstGeom>
        <a:solidFill>
          <a:srgbClr val="FFC000"/>
        </a:solidFill>
        <a:ln w="9525" cmpd="sng">
          <a:solidFill>
            <a:schemeClr val="lt1">
              <a:shade val="50000"/>
            </a:schemeClr>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Click to Return to Analysis  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1</xdr:row>
      <xdr:rowOff>95250</xdr:rowOff>
    </xdr:from>
    <xdr:to>
      <xdr:col>12</xdr:col>
      <xdr:colOff>104775</xdr:colOff>
      <xdr:row>3</xdr:row>
      <xdr:rowOff>123826</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5762625" y="561975"/>
          <a:ext cx="1219200" cy="409576"/>
        </a:xfrm>
        <a:prstGeom prst="rect">
          <a:avLst/>
        </a:prstGeom>
        <a:solidFill>
          <a:srgbClr val="FFC000"/>
        </a:solidFill>
        <a:ln w="9525" cmpd="sng">
          <a:solidFill>
            <a:schemeClr val="lt1">
              <a:shade val="50000"/>
            </a:schemeClr>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Click to Return to Analysis  Sheet</a:t>
          </a:r>
        </a:p>
      </xdr:txBody>
    </xdr:sp>
    <xdr:clientData/>
  </xdr:twoCellAnchor>
  <xdr:twoCellAnchor editAs="oneCell">
    <xdr:from>
      <xdr:col>0</xdr:col>
      <xdr:colOff>123825</xdr:colOff>
      <xdr:row>6</xdr:row>
      <xdr:rowOff>180975</xdr:rowOff>
    </xdr:from>
    <xdr:to>
      <xdr:col>10</xdr:col>
      <xdr:colOff>551689</xdr:colOff>
      <xdr:row>23</xdr:row>
      <xdr:rowOff>123427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23825" y="1600200"/>
          <a:ext cx="6085714" cy="3180952"/>
        </a:xfrm>
        <a:prstGeom prst="rect">
          <a:avLst/>
        </a:prstGeom>
      </xdr:spPr>
    </xdr:pic>
    <xdr:clientData/>
  </xdr:twoCellAnchor>
  <xdr:twoCellAnchor>
    <xdr:from>
      <xdr:col>4</xdr:col>
      <xdr:colOff>314325</xdr:colOff>
      <xdr:row>7</xdr:row>
      <xdr:rowOff>0</xdr:rowOff>
    </xdr:from>
    <xdr:to>
      <xdr:col>5</xdr:col>
      <xdr:colOff>428625</xdr:colOff>
      <xdr:row>9</xdr:row>
      <xdr:rowOff>66675</xdr:rowOff>
    </xdr:to>
    <xdr:sp macro="" textlink="">
      <xdr:nvSpPr>
        <xdr:cNvPr id="5" name="Oval 4">
          <a:extLst>
            <a:ext uri="{FF2B5EF4-FFF2-40B4-BE49-F238E27FC236}">
              <a16:creationId xmlns:a16="http://schemas.microsoft.com/office/drawing/2014/main" id="{00000000-0008-0000-0200-000005000000}"/>
            </a:ext>
          </a:extLst>
        </xdr:cNvPr>
        <xdr:cNvSpPr/>
      </xdr:nvSpPr>
      <xdr:spPr>
        <a:xfrm>
          <a:off x="2314575" y="1609725"/>
          <a:ext cx="723900" cy="4476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hrts.co/FhxQraFT" TargetMode="External"/><Relationship Id="rId1" Type="http://schemas.openxmlformats.org/officeDocument/2006/relationships/hyperlink" Target="http://schrts.co/qUUsXjq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5">
    <tabColor rgb="FF00B050"/>
  </sheetPr>
  <dimension ref="A1:AG80"/>
  <sheetViews>
    <sheetView showGridLines="0" showRowColHeaders="0" tabSelected="1" zoomScale="170" zoomScaleNormal="170" workbookViewId="0">
      <selection activeCell="B17" sqref="B17"/>
    </sheetView>
  </sheetViews>
  <sheetFormatPr defaultColWidth="11" defaultRowHeight="13.8"/>
  <cols>
    <col min="1" max="1" width="11.33203125" style="9" customWidth="1"/>
    <col min="2" max="2" width="10.33203125" style="9" customWidth="1"/>
    <col min="3" max="3" width="9.5546875" style="9" customWidth="1"/>
    <col min="4" max="6" width="8.88671875" style="9" customWidth="1"/>
    <col min="7" max="7" width="9.77734375" style="9" customWidth="1"/>
    <col min="8" max="8" width="5.88671875" style="9" customWidth="1"/>
    <col min="9" max="9" width="16.33203125" style="9" customWidth="1"/>
    <col min="10" max="10" width="2.88671875" style="9" customWidth="1"/>
    <col min="11" max="12" width="11" style="2" hidden="1" customWidth="1"/>
    <col min="13" max="13" width="14.44140625" style="2" hidden="1" customWidth="1"/>
    <col min="14" max="14" width="20.33203125" style="2" customWidth="1"/>
    <col min="15" max="15" width="3.109375" style="2" customWidth="1"/>
    <col min="16" max="16" width="8.5546875" style="2" customWidth="1"/>
    <col min="17" max="17" width="8.6640625" style="2" customWidth="1"/>
    <col min="18" max="16384" width="11" style="2"/>
  </cols>
  <sheetData>
    <row r="1" spans="1:33" ht="18.75" customHeight="1">
      <c r="A1" s="240" t="s">
        <v>1</v>
      </c>
      <c r="B1" s="240"/>
      <c r="C1" s="240"/>
      <c r="D1" s="236" t="s">
        <v>2</v>
      </c>
      <c r="E1" s="236"/>
      <c r="F1" s="236"/>
      <c r="G1" s="236"/>
      <c r="H1" s="236"/>
      <c r="I1" s="236"/>
      <c r="J1" s="2"/>
      <c r="N1" s="209" t="s">
        <v>43</v>
      </c>
    </row>
    <row r="2" spans="1:33" ht="14.25" customHeight="1" thickBot="1">
      <c r="A2" s="152">
        <v>44926</v>
      </c>
      <c r="B2" s="243" t="s">
        <v>12</v>
      </c>
      <c r="C2" s="243"/>
      <c r="D2" s="243"/>
      <c r="E2" s="3"/>
      <c r="F2" s="244" t="s">
        <v>39</v>
      </c>
      <c r="G2" s="247" t="s">
        <v>11</v>
      </c>
      <c r="H2" s="4"/>
      <c r="I2" s="208"/>
      <c r="J2" s="6"/>
      <c r="P2" s="7"/>
    </row>
    <row r="3" spans="1:33" ht="21" customHeight="1">
      <c r="A3" s="114">
        <v>45260</v>
      </c>
      <c r="B3" s="239" t="s">
        <v>3</v>
      </c>
      <c r="C3" s="239"/>
      <c r="D3" s="239"/>
      <c r="E3" s="8"/>
      <c r="F3" s="245"/>
      <c r="G3" s="245"/>
      <c r="H3" s="4"/>
      <c r="I3" s="5"/>
      <c r="N3" s="10" t="s">
        <v>4</v>
      </c>
      <c r="P3" s="7"/>
    </row>
    <row r="4" spans="1:33" ht="15">
      <c r="A4" s="241" t="s">
        <v>5</v>
      </c>
      <c r="B4" s="241"/>
      <c r="C4" s="241"/>
      <c r="D4" s="241"/>
      <c r="E4" s="242"/>
      <c r="F4" s="246"/>
      <c r="G4" s="246"/>
      <c r="H4" s="237" t="s">
        <v>6</v>
      </c>
      <c r="I4" s="238"/>
      <c r="J4" s="11"/>
      <c r="N4" s="12" t="s">
        <v>32</v>
      </c>
      <c r="P4" s="7"/>
    </row>
    <row r="5" spans="1:33" ht="14.4">
      <c r="A5" s="254" t="s">
        <v>41</v>
      </c>
      <c r="B5" s="255"/>
      <c r="C5" s="211" t="s">
        <v>33</v>
      </c>
      <c r="D5" s="13"/>
      <c r="E5" s="14" t="s">
        <v>9</v>
      </c>
      <c r="F5" s="206">
        <v>33147</v>
      </c>
      <c r="G5" s="207">
        <v>35951</v>
      </c>
      <c r="H5" s="15">
        <f>G5/F5-1</f>
        <v>8.4592874166591336E-2</v>
      </c>
      <c r="I5" s="16" t="s">
        <v>19</v>
      </c>
      <c r="N5" s="12" t="s">
        <v>7</v>
      </c>
      <c r="P5" s="7"/>
    </row>
    <row r="6" spans="1:33" ht="14.25" customHeight="1" thickBot="1">
      <c r="A6" s="256"/>
      <c r="B6" s="257"/>
      <c r="C6" s="211" t="s">
        <v>0</v>
      </c>
      <c r="D6" s="270" t="s">
        <v>10</v>
      </c>
      <c r="E6" s="271"/>
      <c r="F6" s="206">
        <v>376.7</v>
      </c>
      <c r="G6" s="207">
        <v>454.56</v>
      </c>
      <c r="H6" s="15">
        <f>G6/F6-1</f>
        <v>0.20668967348022305</v>
      </c>
      <c r="I6" s="16" t="s">
        <v>19</v>
      </c>
      <c r="J6" s="17"/>
      <c r="N6" s="18" t="s">
        <v>8</v>
      </c>
      <c r="P6" s="7"/>
    </row>
    <row r="7" spans="1:33" ht="13.5" customHeight="1">
      <c r="A7" s="256"/>
      <c r="B7" s="257"/>
      <c r="C7" s="268" t="s">
        <v>21</v>
      </c>
      <c r="D7" s="269"/>
      <c r="E7" s="269"/>
      <c r="F7" s="269"/>
      <c r="G7" s="269"/>
      <c r="H7" s="276">
        <f>XIRR(M11:M24,A11:A24)</f>
        <v>8.0821940302848824E-2</v>
      </c>
      <c r="I7" s="277" t="s">
        <v>19</v>
      </c>
      <c r="J7" s="17"/>
      <c r="N7" s="19"/>
      <c r="P7" s="7"/>
    </row>
    <row r="8" spans="1:33">
      <c r="A8" s="256"/>
      <c r="B8" s="257"/>
      <c r="C8" s="266" t="s">
        <v>18</v>
      </c>
      <c r="D8" s="267"/>
      <c r="E8" s="151">
        <v>10000</v>
      </c>
      <c r="F8" s="142"/>
      <c r="G8" s="81"/>
      <c r="H8" s="137"/>
      <c r="I8" s="126"/>
      <c r="J8" s="17"/>
      <c r="K8" s="143"/>
      <c r="L8" s="143"/>
      <c r="P8" s="7"/>
    </row>
    <row r="9" spans="1:33">
      <c r="A9" s="215"/>
      <c r="B9" s="216"/>
      <c r="C9" s="266" t="s">
        <v>17</v>
      </c>
      <c r="D9" s="267"/>
      <c r="E9" s="150">
        <v>16000</v>
      </c>
      <c r="F9" s="141"/>
      <c r="G9" s="81"/>
      <c r="H9" s="137"/>
      <c r="I9" s="126"/>
      <c r="J9" s="17"/>
      <c r="K9" s="143"/>
      <c r="L9" s="143"/>
      <c r="P9" s="7"/>
    </row>
    <row r="10" spans="1:33">
      <c r="A10" s="124" t="s">
        <v>13</v>
      </c>
      <c r="B10" s="125" t="s">
        <v>14</v>
      </c>
      <c r="C10" s="113" t="s">
        <v>15</v>
      </c>
      <c r="D10" s="113" t="s">
        <v>16</v>
      </c>
      <c r="K10" s="143"/>
      <c r="L10" s="143"/>
      <c r="O10" s="7"/>
    </row>
    <row r="11" spans="1:33">
      <c r="A11" s="149">
        <f>A2</f>
        <v>44926</v>
      </c>
      <c r="B11" s="134"/>
      <c r="C11" s="134"/>
      <c r="D11" s="233">
        <f>E8</f>
        <v>10000</v>
      </c>
      <c r="E11" s="258" t="str">
        <f>IF(H7&gt;L25,"Super - You outperformed the market average","Bummer - You underperformed the market average")</f>
        <v>Bummer - You underperformed the market average</v>
      </c>
      <c r="F11" s="259"/>
      <c r="G11" s="259"/>
      <c r="H11" s="259"/>
      <c r="I11" s="259"/>
      <c r="J11" s="217"/>
      <c r="K11" s="143"/>
      <c r="L11" s="143"/>
      <c r="M11" s="145">
        <f>E8/-1</f>
        <v>-10000</v>
      </c>
      <c r="P11" s="23"/>
      <c r="Q11" s="22"/>
      <c r="R11" s="22"/>
      <c r="S11" s="22"/>
      <c r="T11" s="22"/>
      <c r="U11" s="22"/>
      <c r="V11" s="22"/>
      <c r="W11" s="22"/>
      <c r="X11" s="22"/>
      <c r="Y11" s="22"/>
      <c r="Z11" s="22"/>
      <c r="AA11" s="22"/>
      <c r="AB11" s="22"/>
      <c r="AC11" s="22"/>
      <c r="AD11" s="22"/>
      <c r="AE11" s="22"/>
      <c r="AF11" s="22"/>
      <c r="AG11" s="22"/>
    </row>
    <row r="12" spans="1:33">
      <c r="A12" s="130">
        <f>EDATE(A2,1)</f>
        <v>44957</v>
      </c>
      <c r="B12" s="135"/>
      <c r="C12" s="231"/>
      <c r="D12" s="234">
        <f>B12-C12</f>
        <v>0</v>
      </c>
      <c r="E12" s="133"/>
      <c r="F12" s="127"/>
      <c r="G12" s="129"/>
      <c r="H12" s="139"/>
      <c r="I12" s="21"/>
      <c r="J12" s="22"/>
      <c r="K12" s="147">
        <f t="shared" ref="K12:K23" si="0">B12/-1</f>
        <v>0</v>
      </c>
      <c r="L12" s="147">
        <f t="shared" ref="L12:L23" si="1">C12/-1</f>
        <v>0</v>
      </c>
      <c r="M12" s="147">
        <f>K12-L12</f>
        <v>0</v>
      </c>
      <c r="P12" s="23"/>
      <c r="R12" s="22"/>
      <c r="S12" s="22"/>
      <c r="T12" s="22"/>
      <c r="U12" s="22"/>
      <c r="V12" s="22"/>
      <c r="W12" s="22"/>
      <c r="X12" s="22"/>
      <c r="Y12" s="22"/>
      <c r="Z12" s="22"/>
      <c r="AA12" s="22"/>
      <c r="AB12" s="22"/>
      <c r="AC12" s="22"/>
      <c r="AD12" s="22"/>
      <c r="AE12" s="22"/>
      <c r="AF12" s="22"/>
      <c r="AG12" s="22"/>
    </row>
    <row r="13" spans="1:33">
      <c r="A13" s="131">
        <f t="shared" ref="A13:A23" si="2">EDATE(A12,1)</f>
        <v>44985</v>
      </c>
      <c r="B13" s="135"/>
      <c r="C13" s="231"/>
      <c r="D13" s="234">
        <f t="shared" ref="D13:D23" si="3">B13-C13</f>
        <v>0</v>
      </c>
      <c r="E13" s="133"/>
      <c r="F13" s="127"/>
      <c r="G13" s="129"/>
      <c r="H13" s="139"/>
      <c r="I13" s="21"/>
      <c r="K13" s="147">
        <f t="shared" si="0"/>
        <v>0</v>
      </c>
      <c r="L13" s="147">
        <f t="shared" si="1"/>
        <v>0</v>
      </c>
      <c r="M13" s="147">
        <f t="shared" ref="M13:M23" si="4">K13-L13</f>
        <v>0</v>
      </c>
      <c r="P13" s="23"/>
      <c r="Q13" s="22"/>
      <c r="R13" s="22"/>
      <c r="S13" s="22"/>
      <c r="T13" s="22"/>
      <c r="U13" s="22"/>
      <c r="V13" s="22"/>
      <c r="W13" s="22"/>
      <c r="X13" s="22"/>
      <c r="Y13" s="22"/>
      <c r="Z13" s="22"/>
      <c r="AA13" s="22"/>
      <c r="AB13" s="22"/>
      <c r="AC13" s="22"/>
      <c r="AD13" s="22"/>
      <c r="AE13" s="22"/>
      <c r="AF13" s="22"/>
      <c r="AG13" s="22"/>
    </row>
    <row r="14" spans="1:33">
      <c r="A14" s="131">
        <f t="shared" si="2"/>
        <v>45013</v>
      </c>
      <c r="B14" s="135"/>
      <c r="C14" s="231"/>
      <c r="D14" s="234">
        <f t="shared" si="3"/>
        <v>0</v>
      </c>
      <c r="E14" s="133"/>
      <c r="F14" s="127"/>
      <c r="G14" s="140"/>
      <c r="H14" s="139"/>
      <c r="I14" s="21"/>
      <c r="J14" s="24"/>
      <c r="K14" s="147">
        <f t="shared" si="0"/>
        <v>0</v>
      </c>
      <c r="L14" s="147">
        <f t="shared" si="1"/>
        <v>0</v>
      </c>
      <c r="M14" s="147">
        <f t="shared" si="4"/>
        <v>0</v>
      </c>
      <c r="P14" s="23"/>
      <c r="Q14" s="22"/>
      <c r="R14" s="248"/>
      <c r="S14" s="248"/>
      <c r="T14" s="248"/>
      <c r="U14" s="248"/>
      <c r="V14" s="248"/>
      <c r="W14" s="248"/>
      <c r="X14" s="248"/>
      <c r="Y14" s="248"/>
      <c r="Z14" s="248"/>
      <c r="AA14" s="248"/>
      <c r="AB14" s="248"/>
      <c r="AC14" s="248"/>
      <c r="AD14" s="248"/>
      <c r="AE14" s="248"/>
      <c r="AF14" s="248"/>
      <c r="AG14" s="248"/>
    </row>
    <row r="15" spans="1:33">
      <c r="A15" s="131">
        <f t="shared" si="2"/>
        <v>45044</v>
      </c>
      <c r="B15" s="135"/>
      <c r="C15" s="231"/>
      <c r="D15" s="234">
        <f t="shared" si="3"/>
        <v>0</v>
      </c>
      <c r="E15" s="133"/>
      <c r="G15" s="140"/>
      <c r="H15" s="139"/>
      <c r="I15" s="21"/>
      <c r="J15" s="24"/>
      <c r="K15" s="147">
        <f t="shared" si="0"/>
        <v>0</v>
      </c>
      <c r="L15" s="147">
        <f t="shared" si="1"/>
        <v>0</v>
      </c>
      <c r="M15" s="147">
        <f t="shared" si="4"/>
        <v>0</v>
      </c>
      <c r="P15" s="23"/>
      <c r="Q15" s="24"/>
      <c r="R15" s="24"/>
      <c r="S15" s="24"/>
      <c r="T15" s="24"/>
      <c r="U15" s="24"/>
      <c r="V15" s="24"/>
      <c r="W15" s="24"/>
      <c r="X15" s="24"/>
      <c r="Y15" s="24"/>
      <c r="Z15" s="24"/>
      <c r="AA15" s="24"/>
      <c r="AB15" s="24"/>
      <c r="AC15" s="24"/>
      <c r="AD15" s="22"/>
      <c r="AE15" s="22"/>
      <c r="AF15" s="22"/>
      <c r="AG15" s="22"/>
    </row>
    <row r="16" spans="1:33">
      <c r="A16" s="131">
        <f t="shared" si="2"/>
        <v>45074</v>
      </c>
      <c r="B16" s="135"/>
      <c r="C16" s="231"/>
      <c r="D16" s="234">
        <f t="shared" si="3"/>
        <v>0</v>
      </c>
      <c r="E16" s="272" t="str">
        <f>IF(F17&lt;0.1,"Good, Paid In and Withdrawal balance is less than 10% of Total Value", "Oops, Paid In and Withdrawal balance is greater than 10% of Total Value")</f>
        <v>Oops, Paid In and Withdrawal balance is greater than 10% of Total Value</v>
      </c>
      <c r="F16" s="273"/>
      <c r="G16" s="273"/>
      <c r="H16" s="273"/>
      <c r="I16" s="273"/>
      <c r="J16" s="273"/>
      <c r="K16" s="147">
        <f t="shared" si="0"/>
        <v>0</v>
      </c>
      <c r="L16" s="147">
        <f t="shared" si="1"/>
        <v>0</v>
      </c>
      <c r="M16" s="147">
        <f t="shared" si="4"/>
        <v>0</v>
      </c>
      <c r="P16" s="23"/>
      <c r="Q16" s="26"/>
      <c r="R16" s="26"/>
      <c r="S16" s="26"/>
      <c r="T16" s="26"/>
      <c r="U16" s="26"/>
      <c r="V16" s="26"/>
      <c r="W16" s="26"/>
      <c r="X16" s="26"/>
      <c r="Y16" s="26"/>
      <c r="Z16" s="26"/>
      <c r="AA16" s="26"/>
      <c r="AB16" s="26"/>
      <c r="AC16" s="26"/>
      <c r="AD16" s="26"/>
      <c r="AE16" s="26"/>
      <c r="AF16" s="26"/>
      <c r="AG16" s="26"/>
    </row>
    <row r="17" spans="1:33">
      <c r="A17" s="131">
        <f t="shared" si="2"/>
        <v>45105</v>
      </c>
      <c r="B17" s="135">
        <v>5000</v>
      </c>
      <c r="C17" s="231"/>
      <c r="D17" s="234">
        <f t="shared" si="3"/>
        <v>5000</v>
      </c>
      <c r="E17" s="212">
        <f>SUM(B12:B23)-SUM(C12:C23)</f>
        <v>5000</v>
      </c>
      <c r="F17" s="213">
        <f>E17/E8</f>
        <v>0.5</v>
      </c>
      <c r="H17" s="139"/>
      <c r="I17" s="21"/>
      <c r="J17" s="25"/>
      <c r="K17" s="147">
        <f t="shared" si="0"/>
        <v>-5000</v>
      </c>
      <c r="L17" s="147">
        <f t="shared" si="1"/>
        <v>0</v>
      </c>
      <c r="M17" s="147">
        <f t="shared" si="4"/>
        <v>-5000</v>
      </c>
      <c r="P17" s="23"/>
      <c r="Q17" s="26"/>
      <c r="R17" s="26"/>
      <c r="S17" s="26"/>
      <c r="T17" s="26"/>
      <c r="U17" s="26"/>
      <c r="V17" s="26"/>
      <c r="W17" s="26"/>
      <c r="X17" s="26"/>
      <c r="Y17" s="26"/>
      <c r="Z17" s="26"/>
      <c r="AA17" s="26"/>
      <c r="AB17" s="26"/>
      <c r="AC17" s="26"/>
      <c r="AD17" s="26"/>
      <c r="AE17" s="26"/>
      <c r="AF17" s="26"/>
      <c r="AG17" s="26"/>
    </row>
    <row r="18" spans="1:33">
      <c r="A18" s="131">
        <f t="shared" si="2"/>
        <v>45135</v>
      </c>
      <c r="B18" s="135"/>
      <c r="C18" s="231"/>
      <c r="D18" s="234">
        <f t="shared" si="3"/>
        <v>0</v>
      </c>
      <c r="E18" s="133"/>
      <c r="F18" s="138"/>
      <c r="G18" s="129"/>
      <c r="H18" s="139"/>
      <c r="I18" s="21"/>
      <c r="J18" s="25"/>
      <c r="K18" s="147">
        <f t="shared" si="0"/>
        <v>0</v>
      </c>
      <c r="L18" s="147">
        <f t="shared" si="1"/>
        <v>0</v>
      </c>
      <c r="M18" s="147">
        <f t="shared" si="4"/>
        <v>0</v>
      </c>
      <c r="P18" s="23"/>
      <c r="Q18" s="26"/>
      <c r="R18" s="26"/>
      <c r="S18" s="26"/>
      <c r="T18" s="26"/>
      <c r="U18" s="26"/>
      <c r="V18" s="26"/>
      <c r="W18" s="26"/>
      <c r="X18" s="26"/>
      <c r="Y18" s="26"/>
      <c r="Z18" s="26"/>
      <c r="AA18" s="26"/>
      <c r="AB18" s="26"/>
      <c r="AC18" s="26"/>
      <c r="AD18" s="26"/>
      <c r="AE18" s="26"/>
      <c r="AF18" s="26"/>
      <c r="AG18" s="26"/>
    </row>
    <row r="19" spans="1:33">
      <c r="A19" s="131">
        <f t="shared" si="2"/>
        <v>45166</v>
      </c>
      <c r="B19" s="135"/>
      <c r="C19" s="231"/>
      <c r="D19" s="234">
        <f t="shared" si="3"/>
        <v>0</v>
      </c>
      <c r="E19" s="133"/>
      <c r="F19" s="138"/>
      <c r="G19" s="129"/>
      <c r="H19" s="139"/>
      <c r="I19" s="196"/>
      <c r="J19" s="196"/>
      <c r="K19" s="147">
        <f t="shared" si="0"/>
        <v>0</v>
      </c>
      <c r="L19" s="147">
        <f t="shared" si="1"/>
        <v>0</v>
      </c>
      <c r="M19" s="147">
        <f t="shared" si="4"/>
        <v>0</v>
      </c>
      <c r="P19" s="23"/>
      <c r="Q19" s="26"/>
      <c r="R19" s="26"/>
      <c r="S19" s="26"/>
      <c r="T19" s="26"/>
      <c r="U19" s="26"/>
      <c r="V19" s="26"/>
      <c r="W19" s="26"/>
      <c r="X19" s="26"/>
      <c r="Y19" s="26"/>
      <c r="Z19" s="26"/>
      <c r="AA19" s="26"/>
      <c r="AB19" s="26"/>
      <c r="AC19" s="26"/>
      <c r="AD19" s="26"/>
      <c r="AE19" s="26"/>
      <c r="AF19" s="26"/>
      <c r="AG19" s="26"/>
    </row>
    <row r="20" spans="1:33">
      <c r="A20" s="131">
        <f t="shared" si="2"/>
        <v>45197</v>
      </c>
      <c r="B20" s="135"/>
      <c r="C20" s="231"/>
      <c r="D20" s="234">
        <f t="shared" si="3"/>
        <v>0</v>
      </c>
      <c r="E20" s="133"/>
      <c r="F20" s="127"/>
      <c r="G20" s="129"/>
      <c r="H20" s="139"/>
      <c r="I20" s="260"/>
      <c r="J20" s="260"/>
      <c r="K20" s="147">
        <f t="shared" si="0"/>
        <v>0</v>
      </c>
      <c r="L20" s="147">
        <f t="shared" si="1"/>
        <v>0</v>
      </c>
      <c r="M20" s="147">
        <f t="shared" si="4"/>
        <v>0</v>
      </c>
      <c r="P20" s="23"/>
      <c r="Q20" s="26"/>
      <c r="R20" s="26"/>
      <c r="S20" s="26"/>
      <c r="T20" s="26"/>
      <c r="U20" s="26"/>
      <c r="V20" s="26"/>
      <c r="W20" s="26"/>
      <c r="X20" s="26"/>
      <c r="Y20" s="26"/>
      <c r="Z20" s="26"/>
      <c r="AA20" s="26"/>
      <c r="AB20" s="26"/>
      <c r="AC20" s="26"/>
      <c r="AD20" s="26"/>
      <c r="AE20" s="26"/>
      <c r="AF20" s="26"/>
      <c r="AG20" s="26"/>
    </row>
    <row r="21" spans="1:33">
      <c r="A21" s="131">
        <f t="shared" si="2"/>
        <v>45227</v>
      </c>
      <c r="B21" s="135"/>
      <c r="C21" s="231"/>
      <c r="D21" s="234">
        <f t="shared" si="3"/>
        <v>0</v>
      </c>
      <c r="E21" s="133"/>
      <c r="F21" s="127"/>
      <c r="G21" s="129"/>
      <c r="H21" s="139"/>
      <c r="I21" s="196"/>
      <c r="J21" s="210"/>
      <c r="K21" s="147">
        <f t="shared" si="0"/>
        <v>0</v>
      </c>
      <c r="L21" s="147">
        <f t="shared" si="1"/>
        <v>0</v>
      </c>
      <c r="M21" s="147">
        <f t="shared" si="4"/>
        <v>0</v>
      </c>
      <c r="P21" s="23"/>
      <c r="Q21" s="26"/>
      <c r="R21" s="26"/>
      <c r="S21" s="26"/>
      <c r="T21" s="26"/>
      <c r="U21" s="26"/>
      <c r="V21" s="26"/>
      <c r="W21" s="26"/>
      <c r="X21" s="26"/>
      <c r="Y21" s="26"/>
      <c r="Z21" s="26"/>
      <c r="AA21" s="26"/>
      <c r="AB21" s="26"/>
      <c r="AC21" s="26"/>
      <c r="AD21" s="26"/>
      <c r="AE21" s="26"/>
      <c r="AF21" s="26"/>
      <c r="AG21" s="26"/>
    </row>
    <row r="22" spans="1:33">
      <c r="A22" s="131">
        <f t="shared" si="2"/>
        <v>45258</v>
      </c>
      <c r="B22" s="135"/>
      <c r="C22" s="231"/>
      <c r="D22" s="234">
        <f t="shared" si="3"/>
        <v>0</v>
      </c>
      <c r="E22" s="133"/>
      <c r="F22" s="127"/>
      <c r="G22" s="129"/>
      <c r="H22" s="139"/>
      <c r="I22" s="21"/>
      <c r="J22" s="22"/>
      <c r="K22" s="147">
        <f t="shared" si="0"/>
        <v>0</v>
      </c>
      <c r="L22" s="147">
        <f t="shared" si="1"/>
        <v>0</v>
      </c>
      <c r="M22" s="147">
        <f t="shared" si="4"/>
        <v>0</v>
      </c>
      <c r="P22" s="23"/>
      <c r="Q22" s="27"/>
      <c r="R22" s="22"/>
      <c r="S22" s="27"/>
      <c r="T22" s="22"/>
      <c r="U22" s="27"/>
      <c r="V22" s="22"/>
      <c r="W22" s="27"/>
      <c r="X22" s="22"/>
      <c r="Y22" s="27"/>
      <c r="Z22" s="22"/>
      <c r="AA22" s="27"/>
      <c r="AB22" s="22"/>
      <c r="AC22" s="27"/>
      <c r="AD22" s="22"/>
      <c r="AE22" s="27"/>
      <c r="AF22" s="22"/>
      <c r="AG22" s="27"/>
    </row>
    <row r="23" spans="1:33">
      <c r="A23" s="132">
        <f t="shared" si="2"/>
        <v>45288</v>
      </c>
      <c r="B23" s="136"/>
      <c r="C23" s="232"/>
      <c r="D23" s="235">
        <f t="shared" si="3"/>
        <v>0</v>
      </c>
      <c r="E23" s="128"/>
      <c r="F23" s="127"/>
      <c r="G23" s="129"/>
      <c r="H23" s="20"/>
      <c r="I23" s="28"/>
      <c r="J23" s="2"/>
      <c r="K23" s="147">
        <f t="shared" si="0"/>
        <v>0</v>
      </c>
      <c r="L23" s="147">
        <f t="shared" si="1"/>
        <v>0</v>
      </c>
      <c r="M23" s="147">
        <f t="shared" si="4"/>
        <v>0</v>
      </c>
      <c r="P23" s="23"/>
    </row>
    <row r="24" spans="1:33" ht="13.5" customHeight="1">
      <c r="A24" s="148">
        <f>EDATE(A23,0)</f>
        <v>45288</v>
      </c>
      <c r="B24" s="263" t="s">
        <v>40</v>
      </c>
      <c r="C24" s="263"/>
      <c r="D24" s="263"/>
      <c r="E24" s="128"/>
      <c r="F24" s="127"/>
      <c r="G24" s="129"/>
      <c r="H24" s="20"/>
      <c r="I24" s="29"/>
      <c r="J24" s="2"/>
      <c r="K24" s="144"/>
      <c r="L24" s="144"/>
      <c r="M24" s="146">
        <f>E9</f>
        <v>16000</v>
      </c>
      <c r="P24" s="23"/>
    </row>
    <row r="25" spans="1:33">
      <c r="A25" s="117"/>
      <c r="B25" s="127"/>
      <c r="C25" s="127"/>
      <c r="D25" s="128"/>
      <c r="E25" s="128"/>
      <c r="F25" s="127"/>
      <c r="G25" s="129"/>
      <c r="H25" s="20"/>
      <c r="I25" s="30"/>
      <c r="J25" s="2"/>
      <c r="K25" s="143" t="s">
        <v>31</v>
      </c>
      <c r="L25" s="205">
        <f>AVERAGE(H5:H6)</f>
        <v>0.14564127382340719</v>
      </c>
      <c r="P25" s="23"/>
    </row>
    <row r="26" spans="1:33" ht="60.75" customHeight="1">
      <c r="A26" s="265" t="str">
        <f>IF(J21&lt;0.2,"The accuracy in comparing the market average to your return is considered to be reasonably accurate if the amount paid in during the analysis period is less than 10% in comparison to the total value.","The accuracy in comparing the market average to your return is questionable because the amount paid in is large in comparison to the portfolio Starting Balance value.  The accuracy of this test will improve as the portfolio value becomes larger.")</f>
        <v>The accuracy in comparing the market average to your return is considered to be reasonably accurate if the amount paid in during the analysis period is less than 10% in comparison to the total value.</v>
      </c>
      <c r="B26" s="265"/>
      <c r="C26" s="265"/>
      <c r="D26" s="265"/>
      <c r="E26" s="265"/>
      <c r="F26" s="265"/>
      <c r="G26" s="265"/>
      <c r="H26" s="20"/>
      <c r="I26" s="31"/>
      <c r="J26" s="2"/>
      <c r="K26" s="143"/>
      <c r="L26" s="143"/>
      <c r="P26" s="23"/>
    </row>
    <row r="27" spans="1:33" ht="44.25" customHeight="1">
      <c r="A27" s="264" t="s">
        <v>20</v>
      </c>
      <c r="B27" s="264"/>
      <c r="C27" s="264"/>
      <c r="D27" s="264"/>
      <c r="E27" s="264"/>
      <c r="F27" s="264"/>
      <c r="G27" s="264"/>
      <c r="H27" s="20"/>
      <c r="I27" s="32"/>
      <c r="J27" s="2"/>
      <c r="K27" s="143"/>
      <c r="L27" s="143"/>
      <c r="P27" s="23"/>
    </row>
    <row r="28" spans="1:33">
      <c r="A28" s="117"/>
      <c r="B28" s="118"/>
      <c r="C28" s="119"/>
      <c r="D28" s="120"/>
      <c r="E28" s="121"/>
      <c r="F28" s="122"/>
      <c r="G28" s="123"/>
      <c r="H28" s="20"/>
      <c r="I28" s="32"/>
      <c r="J28" s="2"/>
      <c r="K28" s="143"/>
      <c r="L28" s="143"/>
      <c r="P28" s="23"/>
    </row>
    <row r="29" spans="1:33">
      <c r="A29" s="117"/>
      <c r="B29" s="118"/>
      <c r="C29" s="119"/>
      <c r="D29" s="120"/>
      <c r="E29" s="121"/>
      <c r="F29" s="122"/>
      <c r="G29" s="123"/>
      <c r="H29" s="20"/>
      <c r="I29" s="32"/>
      <c r="J29" s="2"/>
      <c r="K29" s="143"/>
      <c r="L29" s="143"/>
      <c r="P29" s="23"/>
    </row>
    <row r="30" spans="1:33">
      <c r="A30" s="117"/>
      <c r="B30" s="118"/>
      <c r="C30" s="119"/>
      <c r="D30" s="120"/>
      <c r="E30" s="121"/>
      <c r="F30" s="122"/>
      <c r="G30" s="123"/>
      <c r="H30" s="20"/>
      <c r="I30" s="33"/>
      <c r="J30" s="2"/>
      <c r="K30" s="143"/>
      <c r="L30" s="143"/>
      <c r="P30" s="23"/>
    </row>
    <row r="31" spans="1:33">
      <c r="A31" s="115"/>
      <c r="B31" s="77"/>
      <c r="C31" s="77"/>
      <c r="D31" s="78"/>
      <c r="E31" s="77"/>
      <c r="F31" s="79"/>
      <c r="G31" s="80"/>
      <c r="H31" s="20"/>
      <c r="I31" s="2"/>
      <c r="J31" s="2"/>
      <c r="P31" s="23"/>
    </row>
    <row r="32" spans="1:33" ht="14.4">
      <c r="A32" s="116"/>
      <c r="B32" s="36"/>
      <c r="C32" s="37"/>
      <c r="D32" s="33"/>
      <c r="E32" s="83"/>
      <c r="F32" s="84"/>
      <c r="G32" s="85"/>
      <c r="H32" s="81"/>
      <c r="I32" s="82"/>
      <c r="J32" s="34"/>
    </row>
    <row r="33" spans="1:14" ht="14.4">
      <c r="A33" s="87"/>
      <c r="C33" s="262"/>
      <c r="D33" s="262"/>
      <c r="E33" s="77"/>
      <c r="F33" s="88"/>
      <c r="G33" s="89"/>
      <c r="H33" s="86"/>
      <c r="I33" s="71"/>
      <c r="J33" s="39"/>
      <c r="K33" s="35"/>
      <c r="L33" s="35"/>
    </row>
    <row r="34" spans="1:14" ht="15.75" customHeight="1">
      <c r="A34" s="50"/>
      <c r="B34" s="90"/>
      <c r="C34" s="91"/>
      <c r="D34" s="39"/>
      <c r="E34" s="77"/>
      <c r="F34" s="88"/>
      <c r="G34" s="89"/>
      <c r="H34" s="112"/>
      <c r="I34" s="112"/>
      <c r="J34" s="38"/>
      <c r="K34" s="35"/>
      <c r="L34" s="35"/>
    </row>
    <row r="35" spans="1:14" ht="14.4">
      <c r="A35" s="72"/>
      <c r="B35" s="92"/>
      <c r="C35" s="93"/>
      <c r="D35" s="94"/>
      <c r="E35" s="250"/>
      <c r="F35" s="250"/>
      <c r="G35" s="46"/>
      <c r="H35" s="261"/>
      <c r="I35" s="261"/>
      <c r="J35" s="42"/>
      <c r="K35" s="40"/>
      <c r="L35" s="40"/>
      <c r="M35" s="41"/>
    </row>
    <row r="36" spans="1:14" ht="14.4">
      <c r="A36" s="1"/>
      <c r="C36" s="45"/>
      <c r="D36" s="46"/>
      <c r="E36" s="47"/>
      <c r="F36" s="47"/>
      <c r="G36" s="48"/>
      <c r="H36" s="95"/>
      <c r="I36" s="96"/>
      <c r="J36" s="44"/>
      <c r="K36" s="43"/>
      <c r="L36" s="43"/>
      <c r="M36" s="41"/>
    </row>
    <row r="37" spans="1:14">
      <c r="A37" s="252"/>
      <c r="B37" s="252"/>
      <c r="C37" s="252"/>
      <c r="D37" s="252"/>
      <c r="E37" s="252"/>
      <c r="F37" s="252"/>
      <c r="G37" s="252"/>
      <c r="H37" s="97"/>
      <c r="I37" s="98"/>
      <c r="J37" s="44"/>
      <c r="K37" s="43"/>
      <c r="L37" s="43"/>
      <c r="M37" s="41"/>
    </row>
    <row r="38" spans="1:14">
      <c r="A38" s="253"/>
      <c r="B38" s="253"/>
      <c r="C38" s="253"/>
      <c r="D38" s="253"/>
      <c r="E38" s="253"/>
      <c r="F38" s="253"/>
      <c r="G38" s="253"/>
      <c r="H38" s="48"/>
      <c r="I38" s="99"/>
      <c r="J38" s="49"/>
      <c r="K38" s="43"/>
      <c r="L38" s="43"/>
      <c r="M38" s="41"/>
      <c r="N38" s="51"/>
    </row>
    <row r="39" spans="1:14">
      <c r="A39" s="251"/>
      <c r="B39" s="251"/>
      <c r="C39" s="251"/>
      <c r="D39" s="251"/>
      <c r="E39" s="251"/>
      <c r="F39" s="251"/>
      <c r="G39" s="251"/>
      <c r="H39" s="48"/>
      <c r="I39" s="99"/>
      <c r="J39" s="49"/>
      <c r="K39" s="50"/>
      <c r="L39" s="50"/>
      <c r="M39" s="41"/>
      <c r="N39" s="51"/>
    </row>
    <row r="40" spans="1:14" ht="13.5" customHeight="1">
      <c r="A40" s="251"/>
      <c r="B40" s="251"/>
      <c r="C40" s="251"/>
      <c r="D40" s="251"/>
      <c r="E40" s="251"/>
      <c r="F40" s="251"/>
      <c r="G40" s="251"/>
      <c r="H40" s="52"/>
      <c r="I40" s="100"/>
      <c r="J40" s="49"/>
      <c r="K40" s="50"/>
      <c r="L40" s="50"/>
      <c r="M40" s="41"/>
      <c r="N40" s="51"/>
    </row>
    <row r="41" spans="1:14">
      <c r="A41" s="251"/>
      <c r="B41" s="251"/>
      <c r="C41" s="251"/>
      <c r="D41" s="251"/>
      <c r="E41" s="251"/>
      <c r="F41" s="251"/>
      <c r="G41" s="251"/>
      <c r="H41" s="53"/>
      <c r="I41" s="100"/>
      <c r="J41" s="49"/>
      <c r="K41" s="50"/>
      <c r="L41" s="50"/>
      <c r="M41" s="41"/>
      <c r="N41" s="51"/>
    </row>
    <row r="42" spans="1:14">
      <c r="A42" s="111"/>
      <c r="B42" s="111"/>
      <c r="C42" s="111"/>
      <c r="D42" s="111"/>
      <c r="E42" s="111"/>
      <c r="F42" s="111"/>
      <c r="G42" s="111"/>
      <c r="H42" s="54"/>
      <c r="I42" s="100"/>
      <c r="J42" s="49"/>
      <c r="K42" s="50"/>
      <c r="L42" s="50"/>
      <c r="M42" s="41"/>
      <c r="N42" s="51"/>
    </row>
    <row r="43" spans="1:14">
      <c r="A43" s="56"/>
      <c r="B43" s="57"/>
      <c r="C43" s="57"/>
      <c r="D43" s="33"/>
      <c r="E43" s="58"/>
      <c r="F43" s="59"/>
      <c r="G43" s="60"/>
      <c r="H43" s="111"/>
      <c r="I43" s="100"/>
      <c r="J43" s="49"/>
      <c r="K43" s="50"/>
      <c r="L43" s="50"/>
      <c r="N43" s="51"/>
    </row>
    <row r="44" spans="1:14" ht="13.5" customHeight="1">
      <c r="A44" s="61"/>
      <c r="B44" s="101"/>
      <c r="C44" s="60"/>
      <c r="D44" s="60"/>
      <c r="E44" s="60"/>
      <c r="F44" s="60"/>
      <c r="G44" s="62"/>
      <c r="H44" s="55"/>
      <c r="I44" s="100"/>
      <c r="J44" s="49"/>
      <c r="K44" s="50"/>
      <c r="L44" s="50"/>
      <c r="N44" s="51"/>
    </row>
    <row r="45" spans="1:14">
      <c r="B45" s="102"/>
      <c r="C45" s="62"/>
      <c r="D45" s="62"/>
      <c r="E45" s="62"/>
      <c r="F45" s="62"/>
      <c r="G45" s="55"/>
      <c r="H45" s="63"/>
      <c r="I45" s="100"/>
      <c r="J45" s="49"/>
      <c r="K45" s="50"/>
      <c r="L45" s="50"/>
      <c r="N45" s="51"/>
    </row>
    <row r="46" spans="1:14" ht="14.4">
      <c r="A46" s="249"/>
      <c r="B46" s="249"/>
      <c r="C46" s="55"/>
      <c r="D46" s="55"/>
      <c r="E46" s="55"/>
      <c r="F46" s="55"/>
      <c r="G46" s="64"/>
      <c r="H46" s="63"/>
      <c r="I46" s="100"/>
      <c r="J46" s="49"/>
      <c r="K46" s="50"/>
      <c r="L46" s="50"/>
    </row>
    <row r="47" spans="1:14" ht="14.4">
      <c r="A47" s="249"/>
      <c r="B47" s="249"/>
      <c r="C47" s="39"/>
      <c r="D47" s="33"/>
      <c r="E47" s="33"/>
      <c r="F47" s="63"/>
      <c r="G47" s="66"/>
      <c r="H47" s="63"/>
      <c r="I47" s="100"/>
      <c r="J47" s="49"/>
      <c r="K47"/>
      <c r="L47"/>
    </row>
    <row r="48" spans="1:14" ht="14.4">
      <c r="A48" s="73"/>
      <c r="B48" s="73"/>
      <c r="C48" s="39"/>
      <c r="D48" s="33"/>
      <c r="E48" s="33"/>
      <c r="F48" s="59"/>
      <c r="G48" s="39"/>
      <c r="H48" s="63"/>
      <c r="I48" s="100"/>
      <c r="J48" s="49"/>
      <c r="K48" s="65"/>
      <c r="L48" s="65"/>
    </row>
    <row r="49" spans="1:12" ht="14.4">
      <c r="A49" s="73"/>
      <c r="B49" s="73"/>
      <c r="C49" s="39"/>
      <c r="D49" s="33"/>
      <c r="E49" s="67"/>
      <c r="F49" s="33"/>
      <c r="G49" s="39"/>
      <c r="H49" s="63"/>
      <c r="I49" s="100"/>
      <c r="K49"/>
      <c r="L49"/>
    </row>
    <row r="50" spans="1:12" ht="14.4">
      <c r="A50" s="249"/>
      <c r="B50" s="249"/>
      <c r="C50" s="249"/>
      <c r="D50" s="249"/>
      <c r="E50" s="33"/>
      <c r="F50" s="33"/>
      <c r="G50" s="39"/>
      <c r="H50" s="63"/>
      <c r="I50" s="100"/>
      <c r="K50"/>
      <c r="L50"/>
    </row>
    <row r="51" spans="1:12" ht="14.4">
      <c r="A51" s="103"/>
      <c r="B51" s="104"/>
      <c r="C51" s="105"/>
      <c r="D51" s="106"/>
      <c r="E51" s="33"/>
      <c r="F51" s="33"/>
      <c r="G51" s="39"/>
      <c r="H51" s="63"/>
      <c r="I51" s="53"/>
      <c r="K51"/>
      <c r="L51"/>
    </row>
    <row r="52" spans="1:12" ht="14.4">
      <c r="A52" s="74"/>
      <c r="B52" s="74"/>
      <c r="C52" s="74"/>
      <c r="D52" s="74"/>
      <c r="E52" s="33"/>
      <c r="F52" s="33"/>
      <c r="G52" s="39"/>
      <c r="H52" s="63"/>
      <c r="I52" s="53"/>
      <c r="K52"/>
      <c r="L52"/>
    </row>
    <row r="53" spans="1:12" ht="14.4">
      <c r="A53" s="74"/>
      <c r="B53" s="74"/>
      <c r="C53" s="74"/>
      <c r="D53" s="74"/>
      <c r="E53" s="33"/>
      <c r="F53" s="33"/>
      <c r="G53" s="39"/>
      <c r="H53" s="63"/>
      <c r="I53" s="53"/>
      <c r="K53"/>
      <c r="L53"/>
    </row>
    <row r="54" spans="1:12" ht="14.4">
      <c r="A54" s="74"/>
      <c r="B54" s="74"/>
      <c r="C54" s="74"/>
      <c r="D54" s="74"/>
      <c r="E54" s="33"/>
      <c r="F54" s="33"/>
      <c r="G54" s="39"/>
      <c r="H54" s="63"/>
      <c r="I54" s="53"/>
      <c r="K54"/>
      <c r="L54"/>
    </row>
    <row r="55" spans="1:12" ht="14.4">
      <c r="A55" s="74"/>
      <c r="B55" s="74"/>
      <c r="C55" s="74"/>
      <c r="D55" s="74"/>
      <c r="E55" s="33"/>
      <c r="F55" s="33"/>
      <c r="G55" s="39"/>
      <c r="H55" s="52"/>
      <c r="I55" s="53"/>
      <c r="K55"/>
      <c r="L55"/>
    </row>
    <row r="56" spans="1:12">
      <c r="A56" s="74"/>
      <c r="B56" s="74"/>
      <c r="C56" s="74"/>
      <c r="D56" s="74"/>
      <c r="E56" s="33"/>
      <c r="F56" s="33"/>
      <c r="H56" s="52"/>
      <c r="I56" s="53"/>
    </row>
    <row r="57" spans="1:12">
      <c r="A57" s="74"/>
      <c r="B57" s="74"/>
      <c r="C57" s="74"/>
      <c r="D57" s="74"/>
      <c r="H57" s="52"/>
      <c r="I57" s="53"/>
    </row>
    <row r="58" spans="1:12">
      <c r="A58" s="74"/>
      <c r="B58" s="74"/>
      <c r="C58" s="74"/>
      <c r="D58" s="74"/>
      <c r="H58" s="52"/>
      <c r="I58" s="52"/>
    </row>
    <row r="59" spans="1:12">
      <c r="A59" s="74"/>
      <c r="B59" s="74"/>
      <c r="C59" s="74"/>
      <c r="D59" s="74"/>
      <c r="H59" s="52"/>
      <c r="I59" s="52"/>
    </row>
    <row r="60" spans="1:12">
      <c r="A60" s="74"/>
      <c r="B60" s="74"/>
      <c r="C60" s="74"/>
      <c r="D60" s="74"/>
      <c r="H60" s="52"/>
      <c r="I60" s="52"/>
    </row>
    <row r="61" spans="1:12">
      <c r="A61" s="74"/>
      <c r="B61" s="74"/>
      <c r="C61" s="74"/>
      <c r="D61" s="74"/>
      <c r="H61" s="52"/>
      <c r="I61" s="52"/>
    </row>
    <row r="62" spans="1:12">
      <c r="A62" s="74"/>
      <c r="B62" s="74"/>
      <c r="C62" s="74"/>
      <c r="D62" s="74"/>
      <c r="H62" s="52"/>
    </row>
    <row r="63" spans="1:12">
      <c r="A63" s="74"/>
      <c r="B63" s="74"/>
      <c r="C63" s="74"/>
      <c r="D63" s="74"/>
      <c r="H63" s="52"/>
    </row>
    <row r="64" spans="1:12">
      <c r="A64" s="74"/>
      <c r="B64" s="74"/>
      <c r="C64" s="74"/>
      <c r="D64" s="74"/>
      <c r="H64" s="52"/>
    </row>
    <row r="65" spans="1:10">
      <c r="A65" s="74"/>
      <c r="B65" s="74"/>
      <c r="C65" s="74"/>
      <c r="D65" s="74"/>
      <c r="H65" s="52"/>
      <c r="J65" s="2"/>
    </row>
    <row r="66" spans="1:10">
      <c r="A66" s="74"/>
      <c r="B66" s="74"/>
      <c r="C66" s="74"/>
      <c r="D66" s="74"/>
      <c r="H66" s="52"/>
      <c r="J66" s="2"/>
    </row>
    <row r="67" spans="1:10">
      <c r="A67" s="74"/>
      <c r="B67" s="74"/>
      <c r="C67" s="74"/>
      <c r="D67" s="74"/>
      <c r="H67" s="52"/>
      <c r="J67" s="2"/>
    </row>
    <row r="68" spans="1:10">
      <c r="A68" s="74"/>
      <c r="B68" s="74"/>
      <c r="C68" s="74"/>
      <c r="D68" s="74"/>
      <c r="H68" s="52"/>
      <c r="J68" s="2"/>
    </row>
    <row r="69" spans="1:10">
      <c r="A69" s="74"/>
      <c r="B69" s="74"/>
      <c r="C69" s="74"/>
      <c r="D69" s="74"/>
      <c r="H69" s="52"/>
      <c r="J69" s="2"/>
    </row>
    <row r="70" spans="1:10">
      <c r="A70" s="74"/>
      <c r="B70" s="74"/>
      <c r="C70" s="74"/>
      <c r="D70" s="74"/>
      <c r="J70" s="2"/>
    </row>
    <row r="71" spans="1:10">
      <c r="A71" s="74"/>
      <c r="B71" s="74"/>
      <c r="C71" s="74"/>
      <c r="D71" s="74"/>
      <c r="J71" s="2"/>
    </row>
    <row r="72" spans="1:10">
      <c r="A72" s="74"/>
      <c r="B72" s="74"/>
      <c r="C72" s="74"/>
      <c r="D72" s="74"/>
      <c r="E72" s="107"/>
      <c r="F72" s="68"/>
      <c r="J72" s="2"/>
    </row>
    <row r="73" spans="1:10">
      <c r="A73" s="74"/>
      <c r="B73" s="74"/>
      <c r="C73" s="74"/>
      <c r="D73" s="74"/>
      <c r="J73" s="2"/>
    </row>
    <row r="74" spans="1:10">
      <c r="A74" s="75"/>
      <c r="B74" s="75"/>
      <c r="C74" s="75"/>
      <c r="D74" s="75"/>
      <c r="J74" s="2"/>
    </row>
    <row r="75" spans="1:10">
      <c r="A75" s="108"/>
      <c r="B75" s="76"/>
      <c r="C75" s="76"/>
      <c r="D75" s="109"/>
      <c r="J75" s="2"/>
    </row>
    <row r="76" spans="1:10">
      <c r="A76" s="108"/>
      <c r="B76" s="76"/>
      <c r="C76" s="76"/>
      <c r="D76" s="110"/>
      <c r="F76" s="69"/>
      <c r="J76" s="2"/>
    </row>
    <row r="77" spans="1:10">
      <c r="A77" s="69"/>
      <c r="J77" s="2"/>
    </row>
    <row r="78" spans="1:10">
      <c r="A78" s="68"/>
      <c r="J78" s="2"/>
    </row>
    <row r="79" spans="1:10">
      <c r="A79" s="68"/>
      <c r="J79" s="2"/>
    </row>
    <row r="80" spans="1:10">
      <c r="J80" s="2"/>
    </row>
  </sheetData>
  <mergeCells count="38">
    <mergeCell ref="A5:B8"/>
    <mergeCell ref="E11:I11"/>
    <mergeCell ref="I20:J20"/>
    <mergeCell ref="H35:I35"/>
    <mergeCell ref="C33:D33"/>
    <mergeCell ref="B24:D24"/>
    <mergeCell ref="A27:G27"/>
    <mergeCell ref="A26:G26"/>
    <mergeCell ref="C9:D9"/>
    <mergeCell ref="C8:D8"/>
    <mergeCell ref="C7:G7"/>
    <mergeCell ref="D6:E6"/>
    <mergeCell ref="E16:J16"/>
    <mergeCell ref="A50:D50"/>
    <mergeCell ref="E35:F35"/>
    <mergeCell ref="A39:G39"/>
    <mergeCell ref="A40:G40"/>
    <mergeCell ref="A37:G37"/>
    <mergeCell ref="A47:B47"/>
    <mergeCell ref="A41:G41"/>
    <mergeCell ref="A38:G38"/>
    <mergeCell ref="A46:B46"/>
    <mergeCell ref="AF14:AG14"/>
    <mergeCell ref="R14:S14"/>
    <mergeCell ref="T14:U14"/>
    <mergeCell ref="V14:W14"/>
    <mergeCell ref="X14:Y14"/>
    <mergeCell ref="Z14:AA14"/>
    <mergeCell ref="AB14:AC14"/>
    <mergeCell ref="AD14:AE14"/>
    <mergeCell ref="D1:I1"/>
    <mergeCell ref="H4:I4"/>
    <mergeCell ref="B3:D3"/>
    <mergeCell ref="A1:C1"/>
    <mergeCell ref="A4:E4"/>
    <mergeCell ref="B2:D2"/>
    <mergeCell ref="F2:F4"/>
    <mergeCell ref="G2:G4"/>
  </mergeCells>
  <conditionalFormatting sqref="A2">
    <cfRule type="containsText" dxfId="32" priority="18" operator="containsText" text="enter">
      <formula>NOT(ISERROR(SEARCH("enter",A2)))</formula>
    </cfRule>
  </conditionalFormatting>
  <conditionalFormatting sqref="A26">
    <cfRule type="containsText" dxfId="31" priority="7" stopIfTrue="1" operator="containsText" text="reasonably accurate">
      <formula>NOT(ISERROR(SEARCH("reasonably accurate",A26)))</formula>
    </cfRule>
    <cfRule type="containsText" dxfId="30" priority="8" stopIfTrue="1" operator="containsText" text="questionable">
      <formula>NOT(ISERROR(SEARCH("questionable",A26)))</formula>
    </cfRule>
  </conditionalFormatting>
  <conditionalFormatting sqref="A32">
    <cfRule type="cellIs" dxfId="29" priority="27" stopIfTrue="1" operator="notEqual">
      <formula>$B$32</formula>
    </cfRule>
  </conditionalFormatting>
  <conditionalFormatting sqref="E11 J11">
    <cfRule type="containsText" dxfId="28" priority="5" operator="containsText" text="BUMMER">
      <formula>NOT(ISERROR(SEARCH("BUMMER",E11)))</formula>
    </cfRule>
    <cfRule type="containsText" dxfId="27" priority="6" operator="containsText" text="SUPER">
      <formula>NOT(ISERROR(SEARCH("SUPER",E11)))</formula>
    </cfRule>
  </conditionalFormatting>
  <conditionalFormatting sqref="E11">
    <cfRule type="containsText" dxfId="26" priority="9" stopIfTrue="1" operator="containsText" text="reasonably accurate">
      <formula>NOT(ISERROR(SEARCH("reasonably accurate",E11)))</formula>
    </cfRule>
    <cfRule type="containsText" dxfId="25" priority="10" stopIfTrue="1" operator="containsText" text="questionable">
      <formula>NOT(ISERROR(SEARCH("questionable",E11)))</formula>
    </cfRule>
  </conditionalFormatting>
  <conditionalFormatting sqref="E16">
    <cfRule type="cellIs" dxfId="24" priority="1" operator="equal">
      <formula>"Good, Paid In and Withdrawal balance is less than 10% of Total Value"</formula>
    </cfRule>
    <cfRule type="cellIs" dxfId="23" priority="2" operator="equal">
      <formula>"oops, Paid In and Withdrawal balance is greater than 10% of Total Value"</formula>
    </cfRule>
  </conditionalFormatting>
  <conditionalFormatting sqref="G2:G4">
    <cfRule type="containsText" dxfId="22" priority="3" operator="containsText" text="prior year">
      <formula>NOT(ISERROR(SEARCH("prior year",G2)))</formula>
    </cfRule>
    <cfRule type="containsText" dxfId="21" priority="4" operator="containsText" text="12 months ago">
      <formula>NOT(ISERROR(SEARCH("12 months ago",G2)))</formula>
    </cfRule>
  </conditionalFormatting>
  <conditionalFormatting sqref="H34">
    <cfRule type="containsText" dxfId="20" priority="25" stopIfTrue="1" operator="containsText" text="Great">
      <formula>NOT(ISERROR(SEARCH("Great",H34)))</formula>
    </cfRule>
    <cfRule type="containsText" dxfId="19" priority="26" stopIfTrue="1" operator="containsText" text="Oops">
      <formula>NOT(ISERROR(SEARCH("Oops",H34)))</formula>
    </cfRule>
  </conditionalFormatting>
  <conditionalFormatting sqref="H35">
    <cfRule type="containsText" dxfId="18" priority="20" operator="containsText" text="Oops the S&amp;P 500 has done better">
      <formula>NOT(ISERROR(SEARCH("Oops the S&amp;P 500 has done better",H35)))</formula>
    </cfRule>
    <cfRule type="containsText" dxfId="17" priority="21" operator="containsText" text="Portfolio average gain is better than S&amp;P 500">
      <formula>NOT(ISERROR(SEARCH("Portfolio average gain is better than S&amp;P 500",H35)))</formula>
    </cfRule>
  </conditionalFormatting>
  <conditionalFormatting sqref="H36">
    <cfRule type="containsText" dxfId="16" priority="14" operator="containsText" text="not">
      <formula>NOT(ISERROR(SEARCH("not",H36)))</formula>
    </cfRule>
    <cfRule type="containsText" dxfId="15" priority="15" operator="containsText" text="is">
      <formula>NOT(ISERROR(SEARCH("is",H36)))</formula>
    </cfRule>
  </conditionalFormatting>
  <conditionalFormatting sqref="H37">
    <cfRule type="containsText" dxfId="14" priority="12" operator="containsText" text="oops">
      <formula>NOT(ISERROR(SEARCH("oops",H37)))</formula>
    </cfRule>
    <cfRule type="containsText" dxfId="13" priority="13" operator="containsText" text="is">
      <formula>NOT(ISERROR(SEARCH("is",H37)))</formula>
    </cfRule>
  </conditionalFormatting>
  <conditionalFormatting sqref="I41:I50">
    <cfRule type="expression" dxfId="12" priority="24">
      <formula>"$B$2&gt;$J$38"</formula>
    </cfRule>
  </conditionalFormatting>
  <hyperlinks>
    <hyperlink ref="C5" r:id="rId1" xr:uid="{00000000-0004-0000-0000-000000000000}"/>
    <hyperlink ref="C6" r:id="rId2" xr:uid="{00000000-0004-0000-0000-000001000000}"/>
  </hyperlinks>
  <printOptions horizontalCentered="1"/>
  <pageMargins left="0.25" right="0.25" top="0.75" bottom="0.75" header="0.3" footer="0.3"/>
  <pageSetup fitToWidth="0" orientation="landscape" r:id="rId3"/>
  <ignoredErrors>
    <ignoredError sqref="F17" unlockedFormula="1"/>
  </ignoredError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C00000"/>
  </sheetPr>
  <dimension ref="A1:L36"/>
  <sheetViews>
    <sheetView showGridLines="0" zoomScale="148" zoomScaleNormal="148" workbookViewId="0"/>
  </sheetViews>
  <sheetFormatPr defaultRowHeight="14.4"/>
  <cols>
    <col min="1" max="1" width="53.33203125" customWidth="1"/>
    <col min="4" max="4" width="10.5546875" customWidth="1"/>
    <col min="5" max="5" width="12.33203125" customWidth="1"/>
    <col min="6" max="6" width="12.5546875" customWidth="1"/>
    <col min="7" max="7" width="10.6640625" customWidth="1"/>
    <col min="8" max="11" width="0" hidden="1" customWidth="1"/>
    <col min="256" max="256" width="80" customWidth="1"/>
    <col min="259" max="259" width="10.5546875" customWidth="1"/>
    <col min="260" max="260" width="10.6640625" customWidth="1"/>
    <col min="261" max="261" width="12.5546875" customWidth="1"/>
    <col min="262" max="262" width="9.44140625" bestFit="1" customWidth="1"/>
    <col min="264" max="267" width="0" hidden="1" customWidth="1"/>
    <col min="512" max="512" width="80" customWidth="1"/>
    <col min="515" max="515" width="10.5546875" customWidth="1"/>
    <col min="516" max="516" width="10.6640625" customWidth="1"/>
    <col min="517" max="517" width="12.5546875" customWidth="1"/>
    <col min="518" max="518" width="9.44140625" bestFit="1" customWidth="1"/>
    <col min="520" max="523" width="0" hidden="1" customWidth="1"/>
    <col min="768" max="768" width="80" customWidth="1"/>
    <col min="771" max="771" width="10.5546875" customWidth="1"/>
    <col min="772" max="772" width="10.6640625" customWidth="1"/>
    <col min="773" max="773" width="12.5546875" customWidth="1"/>
    <col min="774" max="774" width="9.44140625" bestFit="1" customWidth="1"/>
    <col min="776" max="779" width="0" hidden="1" customWidth="1"/>
    <col min="1024" max="1024" width="80" customWidth="1"/>
    <col min="1027" max="1027" width="10.5546875" customWidth="1"/>
    <col min="1028" max="1028" width="10.6640625" customWidth="1"/>
    <col min="1029" max="1029" width="12.5546875" customWidth="1"/>
    <col min="1030" max="1030" width="9.44140625" bestFit="1" customWidth="1"/>
    <col min="1032" max="1035" width="0" hidden="1" customWidth="1"/>
    <col min="1280" max="1280" width="80" customWidth="1"/>
    <col min="1283" max="1283" width="10.5546875" customWidth="1"/>
    <col min="1284" max="1284" width="10.6640625" customWidth="1"/>
    <col min="1285" max="1285" width="12.5546875" customWidth="1"/>
    <col min="1286" max="1286" width="9.44140625" bestFit="1" customWidth="1"/>
    <col min="1288" max="1291" width="0" hidden="1" customWidth="1"/>
    <col min="1536" max="1536" width="80" customWidth="1"/>
    <col min="1539" max="1539" width="10.5546875" customWidth="1"/>
    <col min="1540" max="1540" width="10.6640625" customWidth="1"/>
    <col min="1541" max="1541" width="12.5546875" customWidth="1"/>
    <col min="1542" max="1542" width="9.44140625" bestFit="1" customWidth="1"/>
    <col min="1544" max="1547" width="0" hidden="1" customWidth="1"/>
    <col min="1792" max="1792" width="80" customWidth="1"/>
    <col min="1795" max="1795" width="10.5546875" customWidth="1"/>
    <col min="1796" max="1796" width="10.6640625" customWidth="1"/>
    <col min="1797" max="1797" width="12.5546875" customWidth="1"/>
    <col min="1798" max="1798" width="9.44140625" bestFit="1" customWidth="1"/>
    <col min="1800" max="1803" width="0" hidden="1" customWidth="1"/>
    <col min="2048" max="2048" width="80" customWidth="1"/>
    <col min="2051" max="2051" width="10.5546875" customWidth="1"/>
    <col min="2052" max="2052" width="10.6640625" customWidth="1"/>
    <col min="2053" max="2053" width="12.5546875" customWidth="1"/>
    <col min="2054" max="2054" width="9.44140625" bestFit="1" customWidth="1"/>
    <col min="2056" max="2059" width="0" hidden="1" customWidth="1"/>
    <col min="2304" max="2304" width="80" customWidth="1"/>
    <col min="2307" max="2307" width="10.5546875" customWidth="1"/>
    <col min="2308" max="2308" width="10.6640625" customWidth="1"/>
    <col min="2309" max="2309" width="12.5546875" customWidth="1"/>
    <col min="2310" max="2310" width="9.44140625" bestFit="1" customWidth="1"/>
    <col min="2312" max="2315" width="0" hidden="1" customWidth="1"/>
    <col min="2560" max="2560" width="80" customWidth="1"/>
    <col min="2563" max="2563" width="10.5546875" customWidth="1"/>
    <col min="2564" max="2564" width="10.6640625" customWidth="1"/>
    <col min="2565" max="2565" width="12.5546875" customWidth="1"/>
    <col min="2566" max="2566" width="9.44140625" bestFit="1" customWidth="1"/>
    <col min="2568" max="2571" width="0" hidden="1" customWidth="1"/>
    <col min="2816" max="2816" width="80" customWidth="1"/>
    <col min="2819" max="2819" width="10.5546875" customWidth="1"/>
    <col min="2820" max="2820" width="10.6640625" customWidth="1"/>
    <col min="2821" max="2821" width="12.5546875" customWidth="1"/>
    <col min="2822" max="2822" width="9.44140625" bestFit="1" customWidth="1"/>
    <col min="2824" max="2827" width="0" hidden="1" customWidth="1"/>
    <col min="3072" max="3072" width="80" customWidth="1"/>
    <col min="3075" max="3075" width="10.5546875" customWidth="1"/>
    <col min="3076" max="3076" width="10.6640625" customWidth="1"/>
    <col min="3077" max="3077" width="12.5546875" customWidth="1"/>
    <col min="3078" max="3078" width="9.44140625" bestFit="1" customWidth="1"/>
    <col min="3080" max="3083" width="0" hidden="1" customWidth="1"/>
    <col min="3328" max="3328" width="80" customWidth="1"/>
    <col min="3331" max="3331" width="10.5546875" customWidth="1"/>
    <col min="3332" max="3332" width="10.6640625" customWidth="1"/>
    <col min="3333" max="3333" width="12.5546875" customWidth="1"/>
    <col min="3334" max="3334" width="9.44140625" bestFit="1" customWidth="1"/>
    <col min="3336" max="3339" width="0" hidden="1" customWidth="1"/>
    <col min="3584" max="3584" width="80" customWidth="1"/>
    <col min="3587" max="3587" width="10.5546875" customWidth="1"/>
    <col min="3588" max="3588" width="10.6640625" customWidth="1"/>
    <col min="3589" max="3589" width="12.5546875" customWidth="1"/>
    <col min="3590" max="3590" width="9.44140625" bestFit="1" customWidth="1"/>
    <col min="3592" max="3595" width="0" hidden="1" customWidth="1"/>
    <col min="3840" max="3840" width="80" customWidth="1"/>
    <col min="3843" max="3843" width="10.5546875" customWidth="1"/>
    <col min="3844" max="3844" width="10.6640625" customWidth="1"/>
    <col min="3845" max="3845" width="12.5546875" customWidth="1"/>
    <col min="3846" max="3846" width="9.44140625" bestFit="1" customWidth="1"/>
    <col min="3848" max="3851" width="0" hidden="1" customWidth="1"/>
    <col min="4096" max="4096" width="80" customWidth="1"/>
    <col min="4099" max="4099" width="10.5546875" customWidth="1"/>
    <col min="4100" max="4100" width="10.6640625" customWidth="1"/>
    <col min="4101" max="4101" width="12.5546875" customWidth="1"/>
    <col min="4102" max="4102" width="9.44140625" bestFit="1" customWidth="1"/>
    <col min="4104" max="4107" width="0" hidden="1" customWidth="1"/>
    <col min="4352" max="4352" width="80" customWidth="1"/>
    <col min="4355" max="4355" width="10.5546875" customWidth="1"/>
    <col min="4356" max="4356" width="10.6640625" customWidth="1"/>
    <col min="4357" max="4357" width="12.5546875" customWidth="1"/>
    <col min="4358" max="4358" width="9.44140625" bestFit="1" customWidth="1"/>
    <col min="4360" max="4363" width="0" hidden="1" customWidth="1"/>
    <col min="4608" max="4608" width="80" customWidth="1"/>
    <col min="4611" max="4611" width="10.5546875" customWidth="1"/>
    <col min="4612" max="4612" width="10.6640625" customWidth="1"/>
    <col min="4613" max="4613" width="12.5546875" customWidth="1"/>
    <col min="4614" max="4614" width="9.44140625" bestFit="1" customWidth="1"/>
    <col min="4616" max="4619" width="0" hidden="1" customWidth="1"/>
    <col min="4864" max="4864" width="80" customWidth="1"/>
    <col min="4867" max="4867" width="10.5546875" customWidth="1"/>
    <col min="4868" max="4868" width="10.6640625" customWidth="1"/>
    <col min="4869" max="4869" width="12.5546875" customWidth="1"/>
    <col min="4870" max="4870" width="9.44140625" bestFit="1" customWidth="1"/>
    <col min="4872" max="4875" width="0" hidden="1" customWidth="1"/>
    <col min="5120" max="5120" width="80" customWidth="1"/>
    <col min="5123" max="5123" width="10.5546875" customWidth="1"/>
    <col min="5124" max="5124" width="10.6640625" customWidth="1"/>
    <col min="5125" max="5125" width="12.5546875" customWidth="1"/>
    <col min="5126" max="5126" width="9.44140625" bestFit="1" customWidth="1"/>
    <col min="5128" max="5131" width="0" hidden="1" customWidth="1"/>
    <col min="5376" max="5376" width="80" customWidth="1"/>
    <col min="5379" max="5379" width="10.5546875" customWidth="1"/>
    <col min="5380" max="5380" width="10.6640625" customWidth="1"/>
    <col min="5381" max="5381" width="12.5546875" customWidth="1"/>
    <col min="5382" max="5382" width="9.44140625" bestFit="1" customWidth="1"/>
    <col min="5384" max="5387" width="0" hidden="1" customWidth="1"/>
    <col min="5632" max="5632" width="80" customWidth="1"/>
    <col min="5635" max="5635" width="10.5546875" customWidth="1"/>
    <col min="5636" max="5636" width="10.6640625" customWidth="1"/>
    <col min="5637" max="5637" width="12.5546875" customWidth="1"/>
    <col min="5638" max="5638" width="9.44140625" bestFit="1" customWidth="1"/>
    <col min="5640" max="5643" width="0" hidden="1" customWidth="1"/>
    <col min="5888" max="5888" width="80" customWidth="1"/>
    <col min="5891" max="5891" width="10.5546875" customWidth="1"/>
    <col min="5892" max="5892" width="10.6640625" customWidth="1"/>
    <col min="5893" max="5893" width="12.5546875" customWidth="1"/>
    <col min="5894" max="5894" width="9.44140625" bestFit="1" customWidth="1"/>
    <col min="5896" max="5899" width="0" hidden="1" customWidth="1"/>
    <col min="6144" max="6144" width="80" customWidth="1"/>
    <col min="6147" max="6147" width="10.5546875" customWidth="1"/>
    <col min="6148" max="6148" width="10.6640625" customWidth="1"/>
    <col min="6149" max="6149" width="12.5546875" customWidth="1"/>
    <col min="6150" max="6150" width="9.44140625" bestFit="1" customWidth="1"/>
    <col min="6152" max="6155" width="0" hidden="1" customWidth="1"/>
    <col min="6400" max="6400" width="80" customWidth="1"/>
    <col min="6403" max="6403" width="10.5546875" customWidth="1"/>
    <col min="6404" max="6404" width="10.6640625" customWidth="1"/>
    <col min="6405" max="6405" width="12.5546875" customWidth="1"/>
    <col min="6406" max="6406" width="9.44140625" bestFit="1" customWidth="1"/>
    <col min="6408" max="6411" width="0" hidden="1" customWidth="1"/>
    <col min="6656" max="6656" width="80" customWidth="1"/>
    <col min="6659" max="6659" width="10.5546875" customWidth="1"/>
    <col min="6660" max="6660" width="10.6640625" customWidth="1"/>
    <col min="6661" max="6661" width="12.5546875" customWidth="1"/>
    <col min="6662" max="6662" width="9.44140625" bestFit="1" customWidth="1"/>
    <col min="6664" max="6667" width="0" hidden="1" customWidth="1"/>
    <col min="6912" max="6912" width="80" customWidth="1"/>
    <col min="6915" max="6915" width="10.5546875" customWidth="1"/>
    <col min="6916" max="6916" width="10.6640625" customWidth="1"/>
    <col min="6917" max="6917" width="12.5546875" customWidth="1"/>
    <col min="6918" max="6918" width="9.44140625" bestFit="1" customWidth="1"/>
    <col min="6920" max="6923" width="0" hidden="1" customWidth="1"/>
    <col min="7168" max="7168" width="80" customWidth="1"/>
    <col min="7171" max="7171" width="10.5546875" customWidth="1"/>
    <col min="7172" max="7172" width="10.6640625" customWidth="1"/>
    <col min="7173" max="7173" width="12.5546875" customWidth="1"/>
    <col min="7174" max="7174" width="9.44140625" bestFit="1" customWidth="1"/>
    <col min="7176" max="7179" width="0" hidden="1" customWidth="1"/>
    <col min="7424" max="7424" width="80" customWidth="1"/>
    <col min="7427" max="7427" width="10.5546875" customWidth="1"/>
    <col min="7428" max="7428" width="10.6640625" customWidth="1"/>
    <col min="7429" max="7429" width="12.5546875" customWidth="1"/>
    <col min="7430" max="7430" width="9.44140625" bestFit="1" customWidth="1"/>
    <col min="7432" max="7435" width="0" hidden="1" customWidth="1"/>
    <col min="7680" max="7680" width="80" customWidth="1"/>
    <col min="7683" max="7683" width="10.5546875" customWidth="1"/>
    <col min="7684" max="7684" width="10.6640625" customWidth="1"/>
    <col min="7685" max="7685" width="12.5546875" customWidth="1"/>
    <col min="7686" max="7686" width="9.44140625" bestFit="1" customWidth="1"/>
    <col min="7688" max="7691" width="0" hidden="1" customWidth="1"/>
    <col min="7936" max="7936" width="80" customWidth="1"/>
    <col min="7939" max="7939" width="10.5546875" customWidth="1"/>
    <col min="7940" max="7940" width="10.6640625" customWidth="1"/>
    <col min="7941" max="7941" width="12.5546875" customWidth="1"/>
    <col min="7942" max="7942" width="9.44140625" bestFit="1" customWidth="1"/>
    <col min="7944" max="7947" width="0" hidden="1" customWidth="1"/>
    <col min="8192" max="8192" width="80" customWidth="1"/>
    <col min="8195" max="8195" width="10.5546875" customWidth="1"/>
    <col min="8196" max="8196" width="10.6640625" customWidth="1"/>
    <col min="8197" max="8197" width="12.5546875" customWidth="1"/>
    <col min="8198" max="8198" width="9.44140625" bestFit="1" customWidth="1"/>
    <col min="8200" max="8203" width="0" hidden="1" customWidth="1"/>
    <col min="8448" max="8448" width="80" customWidth="1"/>
    <col min="8451" max="8451" width="10.5546875" customWidth="1"/>
    <col min="8452" max="8452" width="10.6640625" customWidth="1"/>
    <col min="8453" max="8453" width="12.5546875" customWidth="1"/>
    <col min="8454" max="8454" width="9.44140625" bestFit="1" customWidth="1"/>
    <col min="8456" max="8459" width="0" hidden="1" customWidth="1"/>
    <col min="8704" max="8704" width="80" customWidth="1"/>
    <col min="8707" max="8707" width="10.5546875" customWidth="1"/>
    <col min="8708" max="8708" width="10.6640625" customWidth="1"/>
    <col min="8709" max="8709" width="12.5546875" customWidth="1"/>
    <col min="8710" max="8710" width="9.44140625" bestFit="1" customWidth="1"/>
    <col min="8712" max="8715" width="0" hidden="1" customWidth="1"/>
    <col min="8960" max="8960" width="80" customWidth="1"/>
    <col min="8963" max="8963" width="10.5546875" customWidth="1"/>
    <col min="8964" max="8964" width="10.6640625" customWidth="1"/>
    <col min="8965" max="8965" width="12.5546875" customWidth="1"/>
    <col min="8966" max="8966" width="9.44140625" bestFit="1" customWidth="1"/>
    <col min="8968" max="8971" width="0" hidden="1" customWidth="1"/>
    <col min="9216" max="9216" width="80" customWidth="1"/>
    <col min="9219" max="9219" width="10.5546875" customWidth="1"/>
    <col min="9220" max="9220" width="10.6640625" customWidth="1"/>
    <col min="9221" max="9221" width="12.5546875" customWidth="1"/>
    <col min="9222" max="9222" width="9.44140625" bestFit="1" customWidth="1"/>
    <col min="9224" max="9227" width="0" hidden="1" customWidth="1"/>
    <col min="9472" max="9472" width="80" customWidth="1"/>
    <col min="9475" max="9475" width="10.5546875" customWidth="1"/>
    <col min="9476" max="9476" width="10.6640625" customWidth="1"/>
    <col min="9477" max="9477" width="12.5546875" customWidth="1"/>
    <col min="9478" max="9478" width="9.44140625" bestFit="1" customWidth="1"/>
    <col min="9480" max="9483" width="0" hidden="1" customWidth="1"/>
    <col min="9728" max="9728" width="80" customWidth="1"/>
    <col min="9731" max="9731" width="10.5546875" customWidth="1"/>
    <col min="9732" max="9732" width="10.6640625" customWidth="1"/>
    <col min="9733" max="9733" width="12.5546875" customWidth="1"/>
    <col min="9734" max="9734" width="9.44140625" bestFit="1" customWidth="1"/>
    <col min="9736" max="9739" width="0" hidden="1" customWidth="1"/>
    <col min="9984" max="9984" width="80" customWidth="1"/>
    <col min="9987" max="9987" width="10.5546875" customWidth="1"/>
    <col min="9988" max="9988" width="10.6640625" customWidth="1"/>
    <col min="9989" max="9989" width="12.5546875" customWidth="1"/>
    <col min="9990" max="9990" width="9.44140625" bestFit="1" customWidth="1"/>
    <col min="9992" max="9995" width="0" hidden="1" customWidth="1"/>
    <col min="10240" max="10240" width="80" customWidth="1"/>
    <col min="10243" max="10243" width="10.5546875" customWidth="1"/>
    <col min="10244" max="10244" width="10.6640625" customWidth="1"/>
    <col min="10245" max="10245" width="12.5546875" customWidth="1"/>
    <col min="10246" max="10246" width="9.44140625" bestFit="1" customWidth="1"/>
    <col min="10248" max="10251" width="0" hidden="1" customWidth="1"/>
    <col min="10496" max="10496" width="80" customWidth="1"/>
    <col min="10499" max="10499" width="10.5546875" customWidth="1"/>
    <col min="10500" max="10500" width="10.6640625" customWidth="1"/>
    <col min="10501" max="10501" width="12.5546875" customWidth="1"/>
    <col min="10502" max="10502" width="9.44140625" bestFit="1" customWidth="1"/>
    <col min="10504" max="10507" width="0" hidden="1" customWidth="1"/>
    <col min="10752" max="10752" width="80" customWidth="1"/>
    <col min="10755" max="10755" width="10.5546875" customWidth="1"/>
    <col min="10756" max="10756" width="10.6640625" customWidth="1"/>
    <col min="10757" max="10757" width="12.5546875" customWidth="1"/>
    <col min="10758" max="10758" width="9.44140625" bestFit="1" customWidth="1"/>
    <col min="10760" max="10763" width="0" hidden="1" customWidth="1"/>
    <col min="11008" max="11008" width="80" customWidth="1"/>
    <col min="11011" max="11011" width="10.5546875" customWidth="1"/>
    <col min="11012" max="11012" width="10.6640625" customWidth="1"/>
    <col min="11013" max="11013" width="12.5546875" customWidth="1"/>
    <col min="11014" max="11014" width="9.44140625" bestFit="1" customWidth="1"/>
    <col min="11016" max="11019" width="0" hidden="1" customWidth="1"/>
    <col min="11264" max="11264" width="80" customWidth="1"/>
    <col min="11267" max="11267" width="10.5546875" customWidth="1"/>
    <col min="11268" max="11268" width="10.6640625" customWidth="1"/>
    <col min="11269" max="11269" width="12.5546875" customWidth="1"/>
    <col min="11270" max="11270" width="9.44140625" bestFit="1" customWidth="1"/>
    <col min="11272" max="11275" width="0" hidden="1" customWidth="1"/>
    <col min="11520" max="11520" width="80" customWidth="1"/>
    <col min="11523" max="11523" width="10.5546875" customWidth="1"/>
    <col min="11524" max="11524" width="10.6640625" customWidth="1"/>
    <col min="11525" max="11525" width="12.5546875" customWidth="1"/>
    <col min="11526" max="11526" width="9.44140625" bestFit="1" customWidth="1"/>
    <col min="11528" max="11531" width="0" hidden="1" customWidth="1"/>
    <col min="11776" max="11776" width="80" customWidth="1"/>
    <col min="11779" max="11779" width="10.5546875" customWidth="1"/>
    <col min="11780" max="11780" width="10.6640625" customWidth="1"/>
    <col min="11781" max="11781" width="12.5546875" customWidth="1"/>
    <col min="11782" max="11782" width="9.44140625" bestFit="1" customWidth="1"/>
    <col min="11784" max="11787" width="0" hidden="1" customWidth="1"/>
    <col min="12032" max="12032" width="80" customWidth="1"/>
    <col min="12035" max="12035" width="10.5546875" customWidth="1"/>
    <col min="12036" max="12036" width="10.6640625" customWidth="1"/>
    <col min="12037" max="12037" width="12.5546875" customWidth="1"/>
    <col min="12038" max="12038" width="9.44140625" bestFit="1" customWidth="1"/>
    <col min="12040" max="12043" width="0" hidden="1" customWidth="1"/>
    <col min="12288" max="12288" width="80" customWidth="1"/>
    <col min="12291" max="12291" width="10.5546875" customWidth="1"/>
    <col min="12292" max="12292" width="10.6640625" customWidth="1"/>
    <col min="12293" max="12293" width="12.5546875" customWidth="1"/>
    <col min="12294" max="12294" width="9.44140625" bestFit="1" customWidth="1"/>
    <col min="12296" max="12299" width="0" hidden="1" customWidth="1"/>
    <col min="12544" max="12544" width="80" customWidth="1"/>
    <col min="12547" max="12547" width="10.5546875" customWidth="1"/>
    <col min="12548" max="12548" width="10.6640625" customWidth="1"/>
    <col min="12549" max="12549" width="12.5546875" customWidth="1"/>
    <col min="12550" max="12550" width="9.44140625" bestFit="1" customWidth="1"/>
    <col min="12552" max="12555" width="0" hidden="1" customWidth="1"/>
    <col min="12800" max="12800" width="80" customWidth="1"/>
    <col min="12803" max="12803" width="10.5546875" customWidth="1"/>
    <col min="12804" max="12804" width="10.6640625" customWidth="1"/>
    <col min="12805" max="12805" width="12.5546875" customWidth="1"/>
    <col min="12806" max="12806" width="9.44140625" bestFit="1" customWidth="1"/>
    <col min="12808" max="12811" width="0" hidden="1" customWidth="1"/>
    <col min="13056" max="13056" width="80" customWidth="1"/>
    <col min="13059" max="13059" width="10.5546875" customWidth="1"/>
    <col min="13060" max="13060" width="10.6640625" customWidth="1"/>
    <col min="13061" max="13061" width="12.5546875" customWidth="1"/>
    <col min="13062" max="13062" width="9.44140625" bestFit="1" customWidth="1"/>
    <col min="13064" max="13067" width="0" hidden="1" customWidth="1"/>
    <col min="13312" max="13312" width="80" customWidth="1"/>
    <col min="13315" max="13315" width="10.5546875" customWidth="1"/>
    <col min="13316" max="13316" width="10.6640625" customWidth="1"/>
    <col min="13317" max="13317" width="12.5546875" customWidth="1"/>
    <col min="13318" max="13318" width="9.44140625" bestFit="1" customWidth="1"/>
    <col min="13320" max="13323" width="0" hidden="1" customWidth="1"/>
    <col min="13568" max="13568" width="80" customWidth="1"/>
    <col min="13571" max="13571" width="10.5546875" customWidth="1"/>
    <col min="13572" max="13572" width="10.6640625" customWidth="1"/>
    <col min="13573" max="13573" width="12.5546875" customWidth="1"/>
    <col min="13574" max="13574" width="9.44140625" bestFit="1" customWidth="1"/>
    <col min="13576" max="13579" width="0" hidden="1" customWidth="1"/>
    <col min="13824" max="13824" width="80" customWidth="1"/>
    <col min="13827" max="13827" width="10.5546875" customWidth="1"/>
    <col min="13828" max="13828" width="10.6640625" customWidth="1"/>
    <col min="13829" max="13829" width="12.5546875" customWidth="1"/>
    <col min="13830" max="13830" width="9.44140625" bestFit="1" customWidth="1"/>
    <col min="13832" max="13835" width="0" hidden="1" customWidth="1"/>
    <col min="14080" max="14080" width="80" customWidth="1"/>
    <col min="14083" max="14083" width="10.5546875" customWidth="1"/>
    <col min="14084" max="14084" width="10.6640625" customWidth="1"/>
    <col min="14085" max="14085" width="12.5546875" customWidth="1"/>
    <col min="14086" max="14086" width="9.44140625" bestFit="1" customWidth="1"/>
    <col min="14088" max="14091" width="0" hidden="1" customWidth="1"/>
    <col min="14336" max="14336" width="80" customWidth="1"/>
    <col min="14339" max="14339" width="10.5546875" customWidth="1"/>
    <col min="14340" max="14340" width="10.6640625" customWidth="1"/>
    <col min="14341" max="14341" width="12.5546875" customWidth="1"/>
    <col min="14342" max="14342" width="9.44140625" bestFit="1" customWidth="1"/>
    <col min="14344" max="14347" width="0" hidden="1" customWidth="1"/>
    <col min="14592" max="14592" width="80" customWidth="1"/>
    <col min="14595" max="14595" width="10.5546875" customWidth="1"/>
    <col min="14596" max="14596" width="10.6640625" customWidth="1"/>
    <col min="14597" max="14597" width="12.5546875" customWidth="1"/>
    <col min="14598" max="14598" width="9.44140625" bestFit="1" customWidth="1"/>
    <col min="14600" max="14603" width="0" hidden="1" customWidth="1"/>
    <col min="14848" max="14848" width="80" customWidth="1"/>
    <col min="14851" max="14851" width="10.5546875" customWidth="1"/>
    <col min="14852" max="14852" width="10.6640625" customWidth="1"/>
    <col min="14853" max="14853" width="12.5546875" customWidth="1"/>
    <col min="14854" max="14854" width="9.44140625" bestFit="1" customWidth="1"/>
    <col min="14856" max="14859" width="0" hidden="1" customWidth="1"/>
    <col min="15104" max="15104" width="80" customWidth="1"/>
    <col min="15107" max="15107" width="10.5546875" customWidth="1"/>
    <col min="15108" max="15108" width="10.6640625" customWidth="1"/>
    <col min="15109" max="15109" width="12.5546875" customWidth="1"/>
    <col min="15110" max="15110" width="9.44140625" bestFit="1" customWidth="1"/>
    <col min="15112" max="15115" width="0" hidden="1" customWidth="1"/>
    <col min="15360" max="15360" width="80" customWidth="1"/>
    <col min="15363" max="15363" width="10.5546875" customWidth="1"/>
    <col min="15364" max="15364" width="10.6640625" customWidth="1"/>
    <col min="15365" max="15365" width="12.5546875" customWidth="1"/>
    <col min="15366" max="15366" width="9.44140625" bestFit="1" customWidth="1"/>
    <col min="15368" max="15371" width="0" hidden="1" customWidth="1"/>
    <col min="15616" max="15616" width="80" customWidth="1"/>
    <col min="15619" max="15619" width="10.5546875" customWidth="1"/>
    <col min="15620" max="15620" width="10.6640625" customWidth="1"/>
    <col min="15621" max="15621" width="12.5546875" customWidth="1"/>
    <col min="15622" max="15622" width="9.44140625" bestFit="1" customWidth="1"/>
    <col min="15624" max="15627" width="0" hidden="1" customWidth="1"/>
    <col min="15872" max="15872" width="80" customWidth="1"/>
    <col min="15875" max="15875" width="10.5546875" customWidth="1"/>
    <col min="15876" max="15876" width="10.6640625" customWidth="1"/>
    <col min="15877" max="15877" width="12.5546875" customWidth="1"/>
    <col min="15878" max="15878" width="9.44140625" bestFit="1" customWidth="1"/>
    <col min="15880" max="15883" width="0" hidden="1" customWidth="1"/>
    <col min="16128" max="16128" width="80" customWidth="1"/>
    <col min="16131" max="16131" width="10.5546875" customWidth="1"/>
    <col min="16132" max="16132" width="10.6640625" customWidth="1"/>
    <col min="16133" max="16133" width="12.5546875" customWidth="1"/>
    <col min="16134" max="16134" width="9.44140625" bestFit="1" customWidth="1"/>
    <col min="16136" max="16139" width="0" hidden="1" customWidth="1"/>
  </cols>
  <sheetData>
    <row r="1" spans="1:12" ht="18">
      <c r="B1" s="220"/>
      <c r="C1" s="220"/>
      <c r="D1" s="220"/>
      <c r="E1" s="221"/>
      <c r="F1" s="221"/>
      <c r="G1" s="221"/>
      <c r="H1" s="221"/>
      <c r="I1" s="221"/>
      <c r="J1" s="2"/>
    </row>
    <row r="2" spans="1:12">
      <c r="B2" s="191"/>
      <c r="C2" s="222"/>
      <c r="D2" s="222"/>
      <c r="E2" s="222"/>
      <c r="F2" s="9"/>
      <c r="G2" s="223"/>
      <c r="H2" s="9"/>
      <c r="I2" s="17"/>
      <c r="J2" s="6"/>
      <c r="L2" s="153"/>
    </row>
    <row r="3" spans="1:12">
      <c r="A3" s="65" t="s">
        <v>27</v>
      </c>
      <c r="B3" s="192"/>
      <c r="C3" s="77"/>
      <c r="D3" s="77"/>
      <c r="E3" s="77"/>
      <c r="F3" s="193"/>
      <c r="G3" s="224"/>
      <c r="H3" s="225"/>
      <c r="I3" s="225"/>
      <c r="J3" s="9"/>
      <c r="K3" s="178"/>
      <c r="L3" s="179"/>
    </row>
    <row r="4" spans="1:12" ht="15" customHeight="1">
      <c r="A4" s="218" t="s">
        <v>22</v>
      </c>
      <c r="B4" s="226"/>
      <c r="C4" s="226"/>
      <c r="D4" s="226"/>
      <c r="E4" s="226"/>
      <c r="F4" s="226"/>
      <c r="G4" s="224"/>
      <c r="H4" s="77"/>
      <c r="I4" s="77"/>
      <c r="J4" s="11"/>
      <c r="K4" s="154"/>
    </row>
    <row r="5" spans="1:12" ht="24.75" customHeight="1">
      <c r="A5" s="65" t="s">
        <v>26</v>
      </c>
      <c r="B5" s="196"/>
      <c r="C5" s="196"/>
      <c r="D5" s="194"/>
      <c r="E5" s="17"/>
      <c r="F5" s="88"/>
      <c r="G5" s="195"/>
      <c r="H5" s="137"/>
      <c r="I5" s="126"/>
      <c r="J5" s="9"/>
    </row>
    <row r="6" spans="1:12" ht="32.4" customHeight="1">
      <c r="A6" s="157" t="s">
        <v>23</v>
      </c>
      <c r="B6" s="196"/>
      <c r="C6" s="196"/>
      <c r="D6" s="227"/>
      <c r="E6" s="227"/>
      <c r="F6" s="227"/>
      <c r="G6" s="195"/>
      <c r="H6" s="137"/>
      <c r="I6" s="126"/>
      <c r="J6" s="17"/>
    </row>
    <row r="7" spans="1:12" ht="42" customHeight="1">
      <c r="A7" s="204" t="s">
        <v>42</v>
      </c>
      <c r="B7" s="196"/>
      <c r="C7" s="210"/>
      <c r="D7" s="228"/>
      <c r="E7" s="228"/>
      <c r="F7" s="228"/>
      <c r="G7" s="228"/>
      <c r="H7" s="180"/>
      <c r="I7" s="181"/>
      <c r="J7" s="17"/>
      <c r="K7" s="156"/>
    </row>
    <row r="8" spans="1:12" ht="26.25" customHeight="1">
      <c r="A8" s="65" t="s">
        <v>28</v>
      </c>
      <c r="B8" s="196"/>
      <c r="C8" s="196"/>
      <c r="D8" s="222"/>
      <c r="E8" s="222"/>
      <c r="F8" s="197"/>
      <c r="G8" s="141"/>
      <c r="H8" s="137"/>
      <c r="I8" s="126"/>
      <c r="J8" s="17"/>
      <c r="K8" s="156"/>
    </row>
    <row r="9" spans="1:12" ht="57" customHeight="1">
      <c r="A9" s="157" t="s">
        <v>29</v>
      </c>
      <c r="B9" s="196"/>
      <c r="C9" s="196"/>
      <c r="D9" s="222"/>
      <c r="E9" s="222"/>
      <c r="F9" s="197"/>
      <c r="G9" s="141"/>
      <c r="H9" s="137"/>
      <c r="I9" s="126"/>
      <c r="J9" s="17"/>
      <c r="K9" s="159"/>
    </row>
    <row r="10" spans="1:12" ht="32.4" customHeight="1">
      <c r="A10" s="158" t="s">
        <v>30</v>
      </c>
      <c r="B10" s="198"/>
      <c r="C10" s="199"/>
      <c r="D10" s="199"/>
      <c r="E10" s="199"/>
      <c r="F10" s="9"/>
      <c r="G10" s="9"/>
      <c r="H10" s="9"/>
      <c r="I10" s="9"/>
      <c r="J10" s="9"/>
      <c r="K10" s="160"/>
    </row>
    <row r="11" spans="1:12" ht="14.25" customHeight="1">
      <c r="B11" s="200"/>
      <c r="C11" s="201"/>
      <c r="D11" s="201"/>
      <c r="E11" s="182"/>
      <c r="F11" s="217"/>
      <c r="G11" s="217"/>
      <c r="H11" s="217"/>
      <c r="I11" s="217"/>
      <c r="J11" s="217"/>
      <c r="K11" s="160"/>
    </row>
    <row r="12" spans="1:12">
      <c r="B12" s="117"/>
      <c r="C12" s="201"/>
      <c r="D12" s="201"/>
      <c r="E12" s="183"/>
      <c r="F12" s="128"/>
      <c r="G12" s="127"/>
      <c r="H12" s="202"/>
      <c r="I12" s="21"/>
      <c r="J12" s="22"/>
      <c r="K12" s="160"/>
    </row>
    <row r="13" spans="1:12">
      <c r="B13" s="117"/>
      <c r="C13" s="201"/>
      <c r="D13" s="201"/>
      <c r="E13" s="183"/>
      <c r="F13" s="128"/>
      <c r="G13" s="127"/>
      <c r="H13" s="202"/>
      <c r="I13" s="21"/>
      <c r="J13" s="9"/>
      <c r="K13" s="160"/>
    </row>
    <row r="14" spans="1:12">
      <c r="B14" s="117"/>
      <c r="C14" s="201"/>
      <c r="D14" s="201"/>
      <c r="E14" s="183"/>
      <c r="F14" s="128"/>
      <c r="G14" s="127"/>
      <c r="H14" s="202"/>
      <c r="I14" s="21"/>
      <c r="J14" s="24"/>
      <c r="K14" s="160"/>
    </row>
    <row r="15" spans="1:12" ht="30" customHeight="1">
      <c r="A15" s="161" t="s">
        <v>24</v>
      </c>
      <c r="B15" s="117"/>
      <c r="C15" s="201"/>
      <c r="D15" s="201"/>
      <c r="E15" s="183"/>
      <c r="F15" s="128"/>
      <c r="G15" s="127"/>
      <c r="H15" s="202"/>
      <c r="I15" s="21"/>
      <c r="J15" s="24"/>
      <c r="K15" s="162"/>
    </row>
    <row r="16" spans="1:12">
      <c r="B16" s="117"/>
      <c r="C16" s="201"/>
      <c r="D16" s="201"/>
      <c r="E16" s="183"/>
      <c r="F16" s="128"/>
      <c r="G16" s="127"/>
      <c r="H16" s="202"/>
      <c r="I16" s="21"/>
      <c r="J16" s="25"/>
      <c r="K16" s="163"/>
    </row>
    <row r="17" spans="1:12">
      <c r="B17" s="117"/>
      <c r="C17" s="201"/>
      <c r="D17" s="201"/>
      <c r="E17" s="183"/>
      <c r="F17" s="128"/>
      <c r="G17" s="127"/>
      <c r="H17" s="202"/>
      <c r="I17" s="21"/>
      <c r="J17" s="25"/>
      <c r="K17" s="160"/>
    </row>
    <row r="18" spans="1:12">
      <c r="A18" s="158"/>
      <c r="B18" s="117"/>
      <c r="C18" s="201"/>
      <c r="D18" s="201"/>
      <c r="E18" s="183"/>
      <c r="F18" s="128"/>
      <c r="G18" s="138"/>
      <c r="H18" s="202"/>
      <c r="I18" s="21"/>
      <c r="J18" s="25"/>
      <c r="K18" s="160"/>
    </row>
    <row r="19" spans="1:12">
      <c r="B19" s="117"/>
      <c r="C19" s="201"/>
      <c r="D19" s="201"/>
      <c r="E19" s="183"/>
      <c r="F19" s="128"/>
      <c r="G19" s="138"/>
      <c r="H19" s="202"/>
      <c r="I19" s="21"/>
      <c r="J19" s="25"/>
      <c r="K19" s="162"/>
    </row>
    <row r="20" spans="1:12" ht="15.6">
      <c r="A20" s="214" t="s">
        <v>25</v>
      </c>
      <c r="B20" s="117"/>
      <c r="C20" s="201"/>
      <c r="D20" s="201"/>
      <c r="E20" s="183"/>
      <c r="F20" s="128"/>
      <c r="G20" s="127"/>
      <c r="H20" s="202"/>
      <c r="I20" s="21"/>
      <c r="J20" s="25"/>
      <c r="K20" s="160"/>
    </row>
    <row r="21" spans="1:12" ht="12.75" customHeight="1">
      <c r="A21" s="185"/>
      <c r="B21" s="117"/>
      <c r="C21" s="201"/>
      <c r="D21" s="201"/>
      <c r="E21" s="183"/>
      <c r="F21" s="128"/>
      <c r="G21" s="127"/>
      <c r="H21" s="202"/>
      <c r="I21" s="21"/>
      <c r="J21" s="25"/>
      <c r="K21" s="163"/>
    </row>
    <row r="22" spans="1:12" ht="12.75" customHeight="1">
      <c r="B22" s="117"/>
      <c r="C22" s="201"/>
      <c r="D22" s="201"/>
      <c r="E22" s="183"/>
      <c r="F22" s="128"/>
      <c r="G22" s="127"/>
      <c r="H22" s="202"/>
      <c r="I22" s="21"/>
      <c r="J22" s="22"/>
      <c r="K22" s="164"/>
    </row>
    <row r="23" spans="1:12">
      <c r="B23" s="117"/>
      <c r="C23" s="203"/>
      <c r="D23" s="203"/>
      <c r="E23" s="183"/>
      <c r="F23" s="128"/>
      <c r="G23" s="127"/>
      <c r="H23" s="202"/>
      <c r="I23" s="28"/>
      <c r="J23" s="2"/>
      <c r="K23" s="165"/>
    </row>
    <row r="24" spans="1:12" ht="13.5" customHeight="1">
      <c r="C24" s="229"/>
      <c r="D24" s="230"/>
      <c r="F24" s="230"/>
      <c r="G24" s="230"/>
    </row>
    <row r="25" spans="1:12">
      <c r="C25" s="154"/>
      <c r="D25" s="154"/>
      <c r="E25" s="184"/>
      <c r="F25" s="185"/>
      <c r="G25" s="186"/>
      <c r="H25" s="154"/>
      <c r="I25" s="154"/>
      <c r="J25" s="154"/>
      <c r="K25" s="154"/>
    </row>
    <row r="26" spans="1:12">
      <c r="E26" s="187"/>
      <c r="F26" s="188"/>
      <c r="I26" s="155"/>
      <c r="J26" s="65"/>
    </row>
    <row r="27" spans="1:12">
      <c r="E27" s="187"/>
      <c r="F27" s="188"/>
      <c r="G27" s="189"/>
      <c r="I27" s="155"/>
      <c r="J27" s="65"/>
    </row>
    <row r="28" spans="1:12">
      <c r="D28" s="167"/>
      <c r="E28" s="190"/>
      <c r="F28" s="154"/>
      <c r="G28" s="154"/>
      <c r="I28" s="155"/>
      <c r="J28" s="65"/>
    </row>
    <row r="29" spans="1:12" ht="12.75" customHeight="1">
      <c r="C29" s="219"/>
      <c r="D29" s="219"/>
      <c r="E29" s="219"/>
      <c r="F29" s="219"/>
      <c r="G29" s="219"/>
      <c r="H29" s="219"/>
      <c r="I29" s="219"/>
      <c r="J29" s="219"/>
      <c r="K29" s="219"/>
      <c r="L29" s="219"/>
    </row>
    <row r="30" spans="1:12">
      <c r="A30" s="177"/>
      <c r="D30" s="167"/>
      <c r="E30" s="65"/>
      <c r="F30" s="167"/>
      <c r="G30" s="168"/>
      <c r="I30" s="155"/>
      <c r="J30" s="65"/>
    </row>
    <row r="31" spans="1:12">
      <c r="B31" s="166"/>
      <c r="C31" s="169"/>
      <c r="D31" s="169"/>
      <c r="E31" s="156"/>
      <c r="F31" s="170"/>
      <c r="G31" s="170"/>
      <c r="H31" s="171"/>
      <c r="I31" s="156"/>
      <c r="J31" s="156"/>
      <c r="K31" s="156"/>
    </row>
    <row r="32" spans="1:12">
      <c r="C32" s="172"/>
      <c r="D32" s="156"/>
      <c r="E32" s="173"/>
      <c r="F32" s="159"/>
      <c r="H32" s="172"/>
      <c r="I32" s="156"/>
      <c r="J32" s="173"/>
      <c r="K32" s="159"/>
    </row>
    <row r="33" spans="2:11">
      <c r="C33" s="70"/>
      <c r="H33" s="172"/>
      <c r="I33" s="156"/>
      <c r="J33" s="173"/>
      <c r="K33" s="163"/>
    </row>
    <row r="34" spans="2:11">
      <c r="B34" s="50"/>
      <c r="C34" s="174"/>
      <c r="H34" s="172"/>
      <c r="I34" s="156"/>
      <c r="J34" s="173"/>
      <c r="K34" s="163"/>
    </row>
    <row r="35" spans="2:11">
      <c r="B35" s="154"/>
      <c r="C35" s="154"/>
      <c r="D35" s="154"/>
      <c r="E35" s="154"/>
      <c r="F35" s="154"/>
      <c r="G35" s="154"/>
      <c r="H35" s="156"/>
      <c r="I35" s="156"/>
      <c r="J35" s="156"/>
      <c r="K35" s="156"/>
    </row>
    <row r="36" spans="2:11">
      <c r="B36" s="175"/>
      <c r="C36" s="175"/>
      <c r="D36" s="175"/>
      <c r="E36" s="175"/>
      <c r="F36" s="175"/>
      <c r="G36" s="175"/>
      <c r="H36" s="176"/>
      <c r="I36" s="176"/>
      <c r="J36" s="176"/>
      <c r="K36" s="163"/>
    </row>
  </sheetData>
  <conditionalFormatting sqref="B2">
    <cfRule type="containsText" dxfId="11" priority="8" operator="containsText" text="enter">
      <formula>NOT(ISERROR(SEARCH("enter",B2)))</formula>
    </cfRule>
  </conditionalFormatting>
  <conditionalFormatting sqref="C24:D24 F24:G24">
    <cfRule type="cellIs" dxfId="10" priority="9" stopIfTrue="1" operator="equal">
      <formula>"Super - You outperformed the market average"</formula>
    </cfRule>
    <cfRule type="cellIs" dxfId="9" priority="10" stopIfTrue="1" operator="equal">
      <formula>"Bummer - You underperformed the market average"</formula>
    </cfRule>
  </conditionalFormatting>
  <conditionalFormatting sqref="C29:L29">
    <cfRule type="cellIs" dxfId="8" priority="13" stopIfTrue="1" operator="equal">
      <formula>"The accuracy in comparing the market average to your return is questionable because the amount paid in is large in comparison to the portfolio Starting Balance value.  The accuracy of this test will improve as the portfolio value becomes larger."</formula>
    </cfRule>
  </conditionalFormatting>
  <conditionalFormatting sqref="F11">
    <cfRule type="containsText" dxfId="7" priority="3" stopIfTrue="1" operator="containsText" text="reasonably accurate">
      <formula>NOT(ISERROR(SEARCH("reasonably accurate",F11)))</formula>
    </cfRule>
    <cfRule type="containsText" dxfId="6" priority="4" stopIfTrue="1" operator="containsText" text="questionable">
      <formula>NOT(ISERROR(SEARCH("questionable",F11)))</formula>
    </cfRule>
  </conditionalFormatting>
  <conditionalFormatting sqref="F11:J11">
    <cfRule type="containsText" dxfId="5" priority="1" operator="containsText" text="BUMMER">
      <formula>NOT(ISERROR(SEARCH("BUMMER",F11)))</formula>
    </cfRule>
    <cfRule type="containsText" dxfId="4" priority="2" operator="containsText" text="SUPER">
      <formula>NOT(ISERROR(SEARCH("SUPER",F11)))</formula>
    </cfRule>
  </conditionalFormatting>
  <conditionalFormatting sqref="G2:G4">
    <cfRule type="containsText" dxfId="3" priority="6" operator="containsText" text="prior year">
      <formula>NOT(ISERROR(SEARCH("prior year",G2)))</formula>
    </cfRule>
    <cfRule type="containsText" dxfId="2" priority="7" operator="containsText" text="12 months ago">
      <formula>NOT(ISERROR(SEARCH("12 months ago",G2)))</formula>
    </cfRule>
  </conditionalFormatting>
  <conditionalFormatting sqref="G25">
    <cfRule type="expression" dxfId="1" priority="14" stopIfTrue="1">
      <formula>$M$25="Caution:  The date of the portfolio and market index data"</formula>
    </cfRule>
  </conditionalFormatting>
  <conditionalFormatting sqref="H3:I3">
    <cfRule type="containsText" dxfId="0" priority="5" operator="containsText" text="refresh">
      <formula>NOT(ISERROR(SEARCH("refresh",H3)))</formula>
    </cfRule>
  </conditionalFormatting>
  <hyperlinks>
    <hyperlink ref="A20" location="ANALYSIS!A1" display="Click here to return to Analysis page" xr:uid="{00000000-0004-0000-0100-000000000000}"/>
  </hyperlink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6"/>
  <sheetViews>
    <sheetView showGridLines="0" zoomScale="172" zoomScaleNormal="172" workbookViewId="0">
      <selection activeCell="N4" sqref="N4"/>
    </sheetView>
  </sheetViews>
  <sheetFormatPr defaultRowHeight="14.4"/>
  <cols>
    <col min="1" max="1" width="2.5546875" customWidth="1"/>
  </cols>
  <sheetData>
    <row r="1" spans="2:12" ht="36.75" customHeight="1">
      <c r="B1" s="274" t="s">
        <v>34</v>
      </c>
      <c r="C1" s="274"/>
      <c r="D1" s="274"/>
      <c r="E1" s="274"/>
      <c r="F1" s="274"/>
      <c r="G1" s="274"/>
      <c r="H1" s="274"/>
      <c r="I1" s="274"/>
      <c r="J1" s="274"/>
      <c r="K1" s="274"/>
      <c r="L1" s="274"/>
    </row>
    <row r="3" spans="2:12">
      <c r="B3" s="275" t="s">
        <v>38</v>
      </c>
      <c r="C3" s="275"/>
      <c r="D3" s="275"/>
      <c r="E3" s="275"/>
      <c r="F3" s="275"/>
      <c r="G3" s="275"/>
      <c r="H3" s="275"/>
      <c r="I3" s="275"/>
      <c r="J3" s="275"/>
    </row>
    <row r="4" spans="2:12">
      <c r="B4" t="s">
        <v>35</v>
      </c>
    </row>
    <row r="5" spans="2:12">
      <c r="B5" s="275" t="s">
        <v>36</v>
      </c>
      <c r="C5" s="275"/>
      <c r="D5" s="275"/>
      <c r="E5" s="275"/>
      <c r="F5" s="275"/>
      <c r="G5" s="275"/>
      <c r="H5" s="275"/>
      <c r="I5" s="275"/>
      <c r="J5" s="275"/>
    </row>
    <row r="6" spans="2:12">
      <c r="B6" s="275" t="s">
        <v>37</v>
      </c>
      <c r="C6" s="275"/>
      <c r="D6" s="275"/>
      <c r="E6" s="275"/>
      <c r="F6" s="275"/>
      <c r="G6" s="275"/>
      <c r="H6" s="275"/>
      <c r="I6" s="275"/>
      <c r="J6" s="275"/>
    </row>
  </sheetData>
  <mergeCells count="4">
    <mergeCell ref="B1:L1"/>
    <mergeCell ref="B3:J3"/>
    <mergeCell ref="B5:J5"/>
    <mergeCell ref="B6:J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ANALYSIS</vt:lpstr>
      <vt:lpstr>INSTRUCTIONS</vt:lpstr>
      <vt:lpstr>Closing price Instructions</vt:lpstr>
      <vt:lpstr>ANALYSIS!Print_Area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Samir</dc:creator>
  <cp:lastModifiedBy>Bob Adams</cp:lastModifiedBy>
  <cp:lastPrinted>2023-02-23T21:36:32Z</cp:lastPrinted>
  <dcterms:created xsi:type="dcterms:W3CDTF">2008-09-08T11:06:36Z</dcterms:created>
  <dcterms:modified xsi:type="dcterms:W3CDTF">2024-01-14T13:58:05Z</dcterms:modified>
</cp:coreProperties>
</file>